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4\results\"/>
    </mc:Choice>
  </mc:AlternateContent>
  <xr:revisionPtr revIDLastSave="0" documentId="13_ncr:1_{F4553C2A-006D-4A10-8DAC-925F61ABC2E3}" xr6:coauthVersionLast="47" xr6:coauthVersionMax="47" xr10:uidLastSave="{00000000-0000-0000-0000-000000000000}"/>
  <bookViews>
    <workbookView xWindow="-30710" yWindow="670" windowWidth="24270" windowHeight="18580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Groups" sheetId="28" state="hidden" r:id="rId5"/>
    <sheet name="zTippingResultsByGroup" sheetId="58" state="hidden" r:id="rId6"/>
    <sheet name="TeamLadderPositions2" sheetId="43" state="hidden" r:id="rId7"/>
    <sheet name="LadderRoundByRound" sheetId="44" r:id="rId8"/>
  </sheets>
  <definedNames>
    <definedName name="_xlnm._FilterDatabase" localSheetId="2" hidden="1">GroupResults!$B$13:$AT$63</definedName>
    <definedName name="_xlnm._FilterDatabase" localSheetId="1" hidden="1">PowerTipping!$A$9:$U$194</definedName>
    <definedName name="_xlnm._FilterDatabase" localSheetId="0" hidden="1">Results!$A$10:$AM$195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5" hidden="1">zTippingResultsByGroup!$A$1:$AB$178</definedName>
    <definedName name="ExternalData_4" localSheetId="6">TeamLadderPositions2!#REF!</definedName>
    <definedName name="ExternalData_5" localSheetId="4" hidden="1">Groups!$A$1:$E$25</definedName>
    <definedName name="ExternalData_5" localSheetId="6" hidden="1">TeamLadderPositions2!$A$1:$E$405</definedName>
    <definedName name="FirstRow" localSheetId="5">GroupResults!$C$8</definedName>
    <definedName name="FirstRow">GroupResults!$C$8</definedName>
    <definedName name="GroupID" localSheetId="5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5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G16" i="54" l="1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G37" i="54" l="1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G47" i="54" l="1"/>
  <c r="G48" i="54" l="1"/>
  <c r="G49" i="54" l="1"/>
  <c r="G50" i="54" l="1"/>
  <c r="G51" i="54" l="1"/>
  <c r="M14" i="54" l="1"/>
  <c r="G52" i="54"/>
  <c r="M15" i="54" l="1"/>
  <c r="G53" i="54"/>
  <c r="G54" i="54" l="1"/>
  <c r="G55" i="54" l="1"/>
  <c r="G56" i="54" l="1"/>
  <c r="G57" i="54" l="1"/>
  <c r="G58" i="54" l="1"/>
  <c r="G59" i="54" l="1"/>
  <c r="G60" i="54" l="1"/>
  <c r="G61" i="54" s="1"/>
  <c r="G62" i="54" l="1"/>
  <c r="G63" i="54" l="1"/>
  <c r="M16" i="54" l="1"/>
  <c r="M43" i="54" l="1"/>
  <c r="M19" i="54" l="1"/>
  <c r="M46" i="54" l="1"/>
  <c r="M20" i="54"/>
  <c r="M44" i="54" l="1"/>
  <c r="M52" i="54" l="1"/>
  <c r="M50" i="54" l="1"/>
  <c r="M51" i="54" l="1"/>
  <c r="M26" i="54" l="1"/>
  <c r="M62" i="54" l="1"/>
  <c r="M58" i="54" l="1"/>
  <c r="M42" i="54"/>
  <c r="M24" i="54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  <c r="S63" i="54"/>
  <c r="S62" i="54"/>
  <c r="S61" i="54"/>
  <c r="S60" i="54"/>
  <c r="S59" i="54"/>
  <c r="S58" i="54"/>
  <c r="S57" i="54"/>
  <c r="S56" i="54"/>
  <c r="S55" i="54"/>
  <c r="S54" i="54"/>
  <c r="S53" i="54"/>
  <c r="S52" i="54"/>
  <c r="S51" i="54"/>
  <c r="S50" i="54"/>
  <c r="S49" i="54"/>
  <c r="S48" i="54"/>
  <c r="S47" i="54"/>
  <c r="S46" i="54"/>
  <c r="S45" i="54"/>
  <c r="S44" i="54"/>
  <c r="S43" i="54"/>
  <c r="S42" i="54"/>
  <c r="S41" i="54"/>
  <c r="S40" i="54"/>
  <c r="S39" i="54"/>
  <c r="S38" i="54"/>
  <c r="S37" i="54"/>
  <c r="S36" i="54"/>
  <c r="S35" i="54"/>
  <c r="S34" i="54"/>
  <c r="S33" i="54"/>
  <c r="S32" i="54"/>
  <c r="S31" i="54"/>
  <c r="S30" i="54"/>
  <c r="S29" i="54"/>
  <c r="S28" i="54"/>
  <c r="S27" i="54"/>
  <c r="S26" i="54"/>
  <c r="S25" i="54"/>
  <c r="S24" i="54"/>
  <c r="S23" i="54"/>
  <c r="S22" i="54"/>
  <c r="S21" i="54"/>
  <c r="S20" i="54"/>
  <c r="S19" i="54"/>
  <c r="S18" i="54"/>
  <c r="S17" i="54"/>
  <c r="S16" i="54"/>
  <c r="S15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D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<sst xmlns="http://schemas.openxmlformats.org/spreadsheetml/2006/main" count="7228" uniqueCount="731">
  <si>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</si>
  <si>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</si>
  <si>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</si>
  <si>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</si>
  <si>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</si>
  <si>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</si>
  <si>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</si>
  <si>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</si>
  <si>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</si>
  <si>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</si>
  <si>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</si>
  <si>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</si>
  <si>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</si>
  <si>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</si>
  <si>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</si>
  <si>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</si>
  <si>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</si>
  <si>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</si>
  <si>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</si>
  <si>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</si>
  <si>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</si>
  <si>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</si>
  <si>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</si>
  <si>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</si>
  <si>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</si>
  <si>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</si>
  <si>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</si>
  <si>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</si>
  <si>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</si>
  <si>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</si>
  <si>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</si>
  <si>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</si>
  <si>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</si>
  <si>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</si>
  <si>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</si>
  <si>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</si>
  <si>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</si>
  <si>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</si>
  <si>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</si>
  <si>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</si>
  <si>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</si>
  <si>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</si>
  <si>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</si>
  <si>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</si>
  <si>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</si>
  <si>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</si>
  <si>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</si>
  <si>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</si>
  <si>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</si>
  <si>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</si>
  <si>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</si>
  <si>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</si>
  <si>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</si>
  <si>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</si>
  <si>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</si>
  <si>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</si>
  <si>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</si>
  <si>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</si>
  <si>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</si>
  <si>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</si>
  <si>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</si>
  <si>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</si>
  <si>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</si>
  <si>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</si>
  <si>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</si>
  <si>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</si>
  <si>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</si>
  <si>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</si>
  <si>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</si>
  <si>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</si>
  <si>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</si>
  <si>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</si>
  <si>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</si>
  <si>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</si>
  <si>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</si>
  <si>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</si>
  <si>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</si>
  <si>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</si>
  <si>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</si>
  <si>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</si>
  <si>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</si>
  <si>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</si>
  <si>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</si>
  <si>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</si>
  <si>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</si>
  <si>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</si>
  <si>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</si>
  <si>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</si>
  <si>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</si>
  <si>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</si>
  <si>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</si>
  <si>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</si>
  <si>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</si>
  <si>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</si>
  <si>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</si>
  <si>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</si>
  <si>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</si>
  <si>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</si>
  <si>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Anne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</si>
  <si>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</si>
  <si>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</si>
  <si>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</si>
  <si>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</si>
  <si>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</si>
  <si>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</si>
  <si>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</si>
  <si>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</si>
  <si>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</si>
  <si>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</si>
  <si>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</si>
  <si>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</si>
  <si>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</si>
  <si>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</si>
  <si>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</si>
  <si>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</si>
  <si>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</si>
  <si>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</si>
  <si>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</si>
  <si>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</si>
  <si>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</si>
  <si>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</si>
  <si>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</si>
  <si>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</si>
  <si>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</si>
  <si>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</si>
  <si>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</si>
  <si>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</si>
  <si>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</si>
  <si>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</si>
  <si>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</si>
  <si>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</si>
  <si>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</si>
  <si>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</si>
  <si>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</si>
  <si>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</si>
  <si>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</si>
  <si>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</si>
  <si>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</si>
  <si>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</si>
  <si>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</si>
  <si>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</si>
  <si>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</si>
  <si>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</si>
  <si>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</si>
  <si>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>Lohberger</t>
  </si>
  <si>
    <t>Craig</t>
  </si>
  <si>
    <t>Michael</t>
  </si>
  <si>
    <t>Kenneth</t>
  </si>
  <si>
    <t>Lai</t>
  </si>
  <si>
    <t>Ian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</si>
  <si>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</si>
  <si>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</si>
  <si>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</si>
  <si>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</si>
  <si>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</si>
  <si>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</si>
  <si>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</si>
  <si>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</si>
  <si>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</si>
  <si>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</si>
  <si>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</si>
  <si>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</si>
  <si>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</si>
  <si>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</si>
  <si>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</si>
  <si>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</si>
  <si>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</si>
  <si>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</si>
  <si>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</si>
  <si>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</si>
  <si>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</si>
  <si>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</si>
  <si>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</si>
  <si>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</si>
  <si>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</si>
  <si>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</si>
  <si>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</si>
  <si>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</si>
  <si>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</si>
  <si>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</si>
  <si>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</si>
  <si>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>McKendrick</t>
  </si>
  <si>
    <t>Noye</t>
  </si>
  <si>
    <t>Alex</t>
  </si>
  <si>
    <t>Izbicki</t>
  </si>
  <si>
    <t>Cyril</t>
  </si>
  <si>
    <t>Patmore</t>
  </si>
  <si>
    <t>Jarad</t>
  </si>
  <si>
    <t>Hughes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</si>
  <si>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</si>
  <si>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</si>
  <si>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</si>
  <si>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</si>
  <si>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</si>
  <si>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</si>
  <si>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</si>
  <si>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</si>
  <si>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</si>
  <si>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</si>
  <si>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</si>
  <si>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</si>
  <si>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</si>
  <si>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</si>
  <si>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</si>
  <si>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</si>
  <si>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</si>
  <si>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</si>
  <si>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</si>
  <si>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</si>
  <si>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</si>
  <si>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</si>
  <si>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</si>
  <si>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</si>
  <si>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</si>
  <si>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</si>
  <si>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>Kaye</t>
  </si>
  <si>
    <t>Martindill</t>
  </si>
  <si>
    <t>Stuart</t>
  </si>
  <si>
    <t>Morgan</t>
  </si>
  <si>
    <t>Bresnehan</t>
  </si>
  <si>
    <t>Richardson</t>
  </si>
  <si>
    <t>Goodwin</t>
  </si>
  <si>
    <t>Jeremy</t>
  </si>
  <si>
    <t>Williams</t>
  </si>
  <si>
    <t>Teresa</t>
  </si>
  <si>
    <t>Gunn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</si>
  <si>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</si>
  <si>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</si>
  <si>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</si>
  <si>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</si>
  <si>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</si>
  <si>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</si>
  <si>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</si>
  <si>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</si>
  <si>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</si>
  <si>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</si>
  <si>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</si>
  <si>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</si>
  <si>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</si>
  <si>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</si>
  <si>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</si>
  <si>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</si>
  <si>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</si>
  <si>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</si>
  <si>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</si>
  <si>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</si>
  <si>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>Heath</t>
  </si>
  <si>
    <t>Fellows</t>
  </si>
  <si>
    <t>Lindsay</t>
  </si>
  <si>
    <t>Callan</t>
  </si>
  <si>
    <t>Brodrick</t>
  </si>
  <si>
    <t>Overton</t>
  </si>
  <si>
    <t>James</t>
  </si>
  <si>
    <t>Teirney</t>
  </si>
  <si>
    <t>Chung</t>
  </si>
  <si>
    <t>Kade</t>
  </si>
  <si>
    <t>Rocky</t>
  </si>
  <si>
    <t>Alanna</t>
  </si>
  <si>
    <t>Cannon</t>
  </si>
  <si>
    <t>Seddon</t>
  </si>
  <si>
    <t>Lisa</t>
  </si>
  <si>
    <t>Murnane</t>
  </si>
  <si>
    <t>Kelly</t>
  </si>
  <si>
    <t>Sanders</t>
  </si>
  <si>
    <t>Tyson</t>
  </si>
  <si>
    <t>Phillip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</si>
  <si>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</si>
  <si>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</si>
  <si>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</si>
  <si>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</si>
  <si>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</si>
  <si>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</si>
  <si>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</si>
  <si>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</si>
  <si>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</si>
  <si>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</si>
  <si>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</si>
  <si>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</si>
  <si>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</si>
  <si>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</si>
  <si>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</si>
  <si>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</si>
  <si>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</si>
  <si>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</si>
  <si>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</si>
  <si>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</si>
  <si>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</si>
  <si>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</si>
  <si>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</si>
  <si>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</si>
  <si>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</si>
  <si>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</si>
  <si>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</si>
  <si>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</si>
  <si>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</si>
  <si>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</si>
  <si>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</si>
  <si>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</si>
  <si>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</si>
  <si>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</si>
  <si>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</si>
  <si>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</si>
  <si>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</si>
  <si>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</si>
  <si>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</si>
  <si>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</si>
  <si>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</si>
  <si>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</si>
  <si>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</si>
  <si>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</si>
  <si>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</si>
  <si>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</si>
  <si>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</si>
  <si>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</si>
  <si>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</si>
  <si>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</si>
  <si>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</si>
  <si>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</si>
  <si>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</si>
  <si>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</si>
  <si>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</si>
  <si>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</si>
  <si>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</si>
  <si>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</si>
  <si>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</si>
  <si>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</si>
  <si>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</si>
  <si>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</si>
  <si>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</si>
  <si>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</si>
  <si>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</si>
  <si>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</si>
  <si>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</si>
  <si>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</si>
  <si>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</si>
  <si>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</si>
  <si>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</si>
  <si>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</si>
  <si>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</si>
  <si>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</si>
  <si>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</si>
  <si>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</si>
  <si>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</si>
  <si>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</si>
  <si>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</si>
  <si>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</si>
  <si>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</si>
  <si>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</si>
  <si>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</si>
  <si>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</si>
  <si>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</si>
  <si>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</si>
  <si>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</si>
  <si>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</si>
  <si>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</si>
  <si>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</si>
  <si>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</si>
  <si>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</si>
  <si>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</si>
  <si>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</si>
  <si>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</si>
  <si>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</si>
  <si>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</si>
  <si>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</si>
  <si>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</si>
  <si>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</si>
  <si>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</si>
  <si>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</si>
  <si>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</si>
  <si>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</si>
  <si>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</si>
  <si>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</si>
  <si>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</si>
  <si>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</si>
  <si>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</si>
  <si>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</si>
  <si>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Supporter's Challenge</t>
  </si>
  <si>
    <t>Sonia</t>
  </si>
  <si>
    <t>Neville</t>
  </si>
  <si>
    <t>Banelis</t>
  </si>
  <si>
    <t>Graham</t>
  </si>
  <si>
    <t>Billy Godwin</t>
  </si>
  <si>
    <t>Rebecca</t>
  </si>
  <si>
    <t>Beaumont</t>
  </si>
  <si>
    <t>Roslyn</t>
  </si>
  <si>
    <t>Robertson</t>
  </si>
  <si>
    <t>Czerkiewicz</t>
  </si>
  <si>
    <t>Lawless</t>
  </si>
  <si>
    <t>Danielle</t>
  </si>
  <si>
    <t>Kristen</t>
  </si>
  <si>
    <t>Bartley</t>
  </si>
  <si>
    <t>McKinlay</t>
  </si>
  <si>
    <t>Hunnibell</t>
  </si>
  <si>
    <t>Greenwood</t>
  </si>
  <si>
    <t>Gary</t>
  </si>
  <si>
    <t>Hugh</t>
  </si>
  <si>
    <t>Robbos Mob</t>
  </si>
  <si>
    <t>O People</t>
  </si>
  <si>
    <t>Round 22 tipping stats.</t>
  </si>
  <si>
    <t>Match Results AFL Round 22</t>
  </si>
  <si>
    <t>Sydney 89 d Collingwood 86</t>
  </si>
  <si>
    <t>GWS Giants 82 d Brisbane Lions 64</t>
  </si>
  <si>
    <t>West Coast 102 d North Melbourne 97</t>
  </si>
  <si>
    <t>Geelong 73 d Fremantle 62</t>
  </si>
  <si>
    <t>Gold Coast 87 d Essendon 86</t>
  </si>
  <si>
    <t>AFL Ladder After Round 22</t>
  </si>
  <si>
    <t>Port Adelaide 53 d Melbourne 51</t>
  </si>
  <si>
    <t>Hawthorn 112 d Carlton 38</t>
  </si>
  <si>
    <t>St Kilda 99 d Richmond 51</t>
  </si>
  <si>
    <t>Adelaide 111 d Western Bulldogs 72</t>
  </si>
  <si>
    <t>Quarter Tipping Ranking - Quarter 4</t>
  </si>
  <si>
    <t>Ann-Maree Barwick</t>
  </si>
  <si>
    <t>Stuart Morgan</t>
  </si>
  <si>
    <t>Jake Richardson</t>
  </si>
  <si>
    <t>Nick Whelan</t>
  </si>
  <si>
    <t>Anne Bassett</t>
  </si>
  <si>
    <t>Mark Drew</t>
  </si>
  <si>
    <t>Brad Barwick</t>
  </si>
  <si>
    <t>Callum Rawson</t>
  </si>
  <si>
    <t>Terry Hill</t>
  </si>
  <si>
    <t>Mark Richardson</t>
  </si>
  <si>
    <t>James Teirney</t>
  </si>
  <si>
    <t>Jeremy Hill</t>
  </si>
  <si>
    <t>Dobbie Smith</t>
  </si>
  <si>
    <t>Tyson Dahmes</t>
  </si>
  <si>
    <t>Aidan Donovan</t>
  </si>
  <si>
    <t>Callan Dahmes</t>
  </si>
  <si>
    <t>Jack Curtis</t>
  </si>
  <si>
    <t>Brodrick Overton</t>
  </si>
  <si>
    <t>Heath Fellows</t>
  </si>
  <si>
    <t>John Canavan</t>
  </si>
  <si>
    <t>(none)</t>
  </si>
  <si>
    <t>Rose Findlater (6/9) 180 points. Actual 175</t>
  </si>
  <si>
    <t>HAT Footy Tipping 2024 - Round 22 Results</t>
  </si>
  <si>
    <t>Round 22 Winner</t>
  </si>
  <si>
    <t>SYD v COL</t>
  </si>
  <si>
    <t>BRL v GWS</t>
  </si>
  <si>
    <t>KAN v WCE</t>
  </si>
  <si>
    <t>FRE v GEE</t>
  </si>
  <si>
    <t>ESS v GCS</t>
  </si>
  <si>
    <t>MEL v PAP</t>
  </si>
  <si>
    <t>CAR v HAW</t>
  </si>
  <si>
    <t>RIC v STK</t>
  </si>
  <si>
    <t>ACR v WBG</t>
  </si>
  <si>
    <t>M</t>
  </si>
  <si>
    <t>S</t>
  </si>
  <si>
    <t>T</t>
  </si>
  <si>
    <t>Danielle Goodwin</t>
  </si>
  <si>
    <t>F</t>
  </si>
  <si>
    <t>A</t>
  </si>
  <si>
    <t>Rebecca Pedley</t>
  </si>
  <si>
    <t>Rodney Steven</t>
  </si>
  <si>
    <t>N</t>
  </si>
  <si>
    <t>Tony Shea</t>
  </si>
  <si>
    <t>Nathan Donoghue</t>
  </si>
  <si>
    <t>Kristen Bartley</t>
  </si>
  <si>
    <t>Brendon Garwood</t>
  </si>
  <si>
    <t>Andrew Beven</t>
  </si>
  <si>
    <t>David Berry</t>
  </si>
  <si>
    <t>Nathan McKillop</t>
  </si>
  <si>
    <t>Tony Obrien</t>
  </si>
  <si>
    <t>Ross Burridge</t>
  </si>
  <si>
    <t>Matthew Christian</t>
  </si>
  <si>
    <t>á</t>
  </si>
  <si>
    <t>Adam Foster</t>
  </si>
  <si>
    <t>Trevor Duggan</t>
  </si>
  <si>
    <t>Kerry Gunn</t>
  </si>
  <si>
    <t>Lindsay Mctye</t>
  </si>
  <si>
    <t>Lee Beaumont</t>
  </si>
  <si>
    <t>Zac Clayton</t>
  </si>
  <si>
    <t>John Atkinson</t>
  </si>
  <si>
    <t>Craig McKinlay</t>
  </si>
  <si>
    <t>Gen Rider</t>
  </si>
  <si>
    <t>Zac Owens</t>
  </si>
  <si>
    <t>Kathryn Atkinson</t>
  </si>
  <si>
    <t>Adele McTye</t>
  </si>
  <si>
    <t>Andrew Mansfield</t>
  </si>
  <si>
    <t>Kade Greenwood</t>
  </si>
  <si>
    <t>Jon Fulton</t>
  </si>
  <si>
    <t>Richard Bennett</t>
  </si>
  <si>
    <t>Kaye Martindill</t>
  </si>
  <si>
    <t>Conan Duhig</t>
  </si>
  <si>
    <t>áá</t>
  </si>
  <si>
    <t>Rose Findlater</t>
  </si>
  <si>
    <t>Tristan Barnett</t>
  </si>
  <si>
    <t>Loretta Lohberger</t>
  </si>
  <si>
    <t>Andrew Chung</t>
  </si>
  <si>
    <t>Rhys Browning</t>
  </si>
  <si>
    <t>Joel Mountney</t>
  </si>
  <si>
    <t>Barry Golding</t>
  </si>
  <si>
    <t>Glenn Wheeler</t>
  </si>
  <si>
    <t>Brian Whelan</t>
  </si>
  <si>
    <t>Eric Hermanis</t>
  </si>
  <si>
    <t>Joe Dickinson</t>
  </si>
  <si>
    <t>â</t>
  </si>
  <si>
    <t>Shaun Kelly</t>
  </si>
  <si>
    <t>Jarad Hughes</t>
  </si>
  <si>
    <t>Dan Hollingsworth</t>
  </si>
  <si>
    <t>Mark Spooner</t>
  </si>
  <si>
    <t>Jon Rider</t>
  </si>
  <si>
    <t>Nick Murnane</t>
  </si>
  <si>
    <t>Calvin Godwin</t>
  </si>
  <si>
    <t>ââ</t>
  </si>
  <si>
    <t>Jamie Roberts</t>
  </si>
  <si>
    <t>Glenn Eberle</t>
  </si>
  <si>
    <t>Simon Burgess</t>
  </si>
  <si>
    <t>Christine Dennison</t>
  </si>
  <si>
    <t>Rocky Findlater</t>
  </si>
  <si>
    <t>Shaun Heather</t>
  </si>
  <si>
    <t>Alec Dornauf</t>
  </si>
  <si>
    <t>Mark Bresnehan</t>
  </si>
  <si>
    <t>Tony Young</t>
  </si>
  <si>
    <t>Scott Adams</t>
  </si>
  <si>
    <t>Peter Czerkiewicz</t>
  </si>
  <si>
    <t>Heidi Chambers</t>
  </si>
  <si>
    <t>Mel Cullen</t>
  </si>
  <si>
    <t>Garry Young</t>
  </si>
  <si>
    <t>Anita Bourn</t>
  </si>
  <si>
    <t>Nicole Lansky</t>
  </si>
  <si>
    <t>Alan Taychouri</t>
  </si>
  <si>
    <t>Rosemary Seddon</t>
  </si>
  <si>
    <t>Michael Verrier</t>
  </si>
  <si>
    <t>Michael Sanders</t>
  </si>
  <si>
    <t>Teresa Harris</t>
  </si>
  <si>
    <t>Squiggle Computer</t>
  </si>
  <si>
    <t>Greg Hine</t>
  </si>
  <si>
    <t>Matthew Owens</t>
  </si>
  <si>
    <t>Liam Godwin</t>
  </si>
  <si>
    <t>Karen Jenkins</t>
  </si>
  <si>
    <t>Darren Harris</t>
  </si>
  <si>
    <t>Brian Fleming</t>
  </si>
  <si>
    <t>Vicki Maloney</t>
  </si>
  <si>
    <t>David Berechree</t>
  </si>
  <si>
    <t>H</t>
  </si>
  <si>
    <t>Graham Gunn</t>
  </si>
  <si>
    <t>Craig Owens</t>
  </si>
  <si>
    <t>Rod Bennett</t>
  </si>
  <si>
    <t>Anthony Taylor</t>
  </si>
  <si>
    <t>Diane Izbicki</t>
  </si>
  <si>
    <t>Matthew Taylor</t>
  </si>
  <si>
    <t>Steve Robertson</t>
  </si>
  <si>
    <t>Anne Lawless</t>
  </si>
  <si>
    <t>Sarah Dahmes</t>
  </si>
  <si>
    <t>Maree Smith</t>
  </si>
  <si>
    <t>Michael Seddon</t>
  </si>
  <si>
    <t>Chris Noye</t>
  </si>
  <si>
    <t>Gary Banelis</t>
  </si>
  <si>
    <t>Peter Smith</t>
  </si>
  <si>
    <t>Trent Duggan</t>
  </si>
  <si>
    <t>Edmund Gebka</t>
  </si>
  <si>
    <t>Ann-Maree Keogh</t>
  </si>
  <si>
    <t>Rachel Barber</t>
  </si>
  <si>
    <t>Scott Bester</t>
  </si>
  <si>
    <t>Mark Dennison</t>
  </si>
  <si>
    <t>Shannon Hill</t>
  </si>
  <si>
    <t>Karen Chandler</t>
  </si>
  <si>
    <t>Di Maney</t>
  </si>
  <si>
    <t>Cyril Patmore</t>
  </si>
  <si>
    <t>Kurt Coppleman</t>
  </si>
  <si>
    <t>Roslyn McKendrick</t>
  </si>
  <si>
    <t>Robbie Marino</t>
  </si>
  <si>
    <t>Anthony Bransden</t>
  </si>
  <si>
    <t>Graeme Gardner</t>
  </si>
  <si>
    <t>Matt Adams</t>
  </si>
  <si>
    <t>Steven Maloney</t>
  </si>
  <si>
    <t>Elaine Potter</t>
  </si>
  <si>
    <t>Alex Izbicki</t>
  </si>
  <si>
    <t>Mike Hunnibell</t>
  </si>
  <si>
    <t>Simon Burfield</t>
  </si>
  <si>
    <t>Nathan Cullen</t>
  </si>
  <si>
    <t>Georgie Coleman</t>
  </si>
  <si>
    <t>Ian Hermanis</t>
  </si>
  <si>
    <t>Denise Sewell</t>
  </si>
  <si>
    <t>Catie Owens</t>
  </si>
  <si>
    <t>Henry Robertson</t>
  </si>
  <si>
    <t>Hugh Noye</t>
  </si>
  <si>
    <t>Phillip Jenkins</t>
  </si>
  <si>
    <t>Felicity Walsh</t>
  </si>
  <si>
    <t>Chris Hughes</t>
  </si>
  <si>
    <t>Alanna Cannon</t>
  </si>
  <si>
    <t>Liam Wright</t>
  </si>
  <si>
    <t>Duncan McKendrick</t>
  </si>
  <si>
    <t>Kenneth Lai</t>
  </si>
  <si>
    <t>Kylie Bennett</t>
  </si>
  <si>
    <t>Sonia Neville</t>
  </si>
  <si>
    <t>Barbara Stewart</t>
  </si>
  <si>
    <t>Belinda Lehner</t>
  </si>
  <si>
    <t>Graham Owens</t>
  </si>
  <si>
    <t>Michael Osborne</t>
  </si>
  <si>
    <t>Ben Lohberger</t>
  </si>
  <si>
    <t>ToteTas Favourites</t>
  </si>
  <si>
    <t>Johnny Random</t>
  </si>
  <si>
    <t>Joe O'Sign</t>
  </si>
  <si>
    <t>Zali Ryan</t>
  </si>
  <si>
    <t>Lindsay Garwood</t>
  </si>
  <si>
    <t>Christine Andrews</t>
  </si>
  <si>
    <t>Harry Home Games</t>
  </si>
  <si>
    <t>Francis Maloney</t>
  </si>
  <si>
    <t>Greg Williams</t>
  </si>
  <si>
    <t>Anna Masters</t>
  </si>
  <si>
    <t>Edward Robertson</t>
  </si>
  <si>
    <t>Neil Oliver</t>
  </si>
  <si>
    <t>Clodagh Doyle</t>
  </si>
  <si>
    <t>Graeme Wood</t>
  </si>
  <si>
    <t>Patrick Perkins</t>
  </si>
  <si>
    <t>Michael Stewart</t>
  </si>
  <si>
    <t>Kathy Wright</t>
  </si>
  <si>
    <t>Robert Bilyk</t>
  </si>
  <si>
    <t>Tania Banelis</t>
  </si>
  <si>
    <t>Rori Barwick</t>
  </si>
  <si>
    <t>Christine Rowlands</t>
  </si>
  <si>
    <t>Heath Gilmour</t>
  </si>
  <si>
    <t>Stuart Ryan</t>
  </si>
  <si>
    <t>Alysia Garrard</t>
  </si>
  <si>
    <t>William Lane</t>
  </si>
  <si>
    <t>Angela Trewin</t>
  </si>
  <si>
    <t>Albert Away Games</t>
  </si>
  <si>
    <t>HAT Footy Tipping 2024 - Round 22 Power Tipping Results</t>
  </si>
  <si>
    <t>SYD (7)</t>
  </si>
  <si>
    <t>BRL (-1)</t>
  </si>
  <si>
    <t>KAN (-5)</t>
  </si>
  <si>
    <t>FRE (-9)</t>
  </si>
  <si>
    <t>ESS (-3)</t>
  </si>
  <si>
    <t>MEL (-4)</t>
  </si>
  <si>
    <t>HAW (2)</t>
  </si>
  <si>
    <t>STK (6)</t>
  </si>
  <si>
    <t>WBG (-8)</t>
  </si>
  <si>
    <t>SYD (5)</t>
  </si>
  <si>
    <t>BRL (-3)</t>
  </si>
  <si>
    <t>KAN (-7)</t>
  </si>
  <si>
    <t>GEE (2)</t>
  </si>
  <si>
    <t>ESS (-4)</t>
  </si>
  <si>
    <t>PAP (8)</t>
  </si>
  <si>
    <t>CAR (-1)</t>
  </si>
  <si>
    <t>STK (9)</t>
  </si>
  <si>
    <t>WBG (-6)</t>
  </si>
  <si>
    <t>SYD (6)</t>
  </si>
  <si>
    <t>BRL (-5)</t>
  </si>
  <si>
    <t>KAN (-9)</t>
  </si>
  <si>
    <t>FRE (-4)</t>
  </si>
  <si>
    <t>ESS (-7)</t>
  </si>
  <si>
    <t>PAP (1)</t>
  </si>
  <si>
    <t>HAW (3)</t>
  </si>
  <si>
    <t>STK (8)</t>
  </si>
  <si>
    <t>WBG (-2)</t>
  </si>
  <si>
    <t>SYD (2)</t>
  </si>
  <si>
    <t>BRL (-6)</t>
  </si>
  <si>
    <t>KAN (-4)</t>
  </si>
  <si>
    <t>FRE (-3)</t>
  </si>
  <si>
    <t>ESS (-8)</t>
  </si>
  <si>
    <t>PAP (7)</t>
  </si>
  <si>
    <t>WBG (-5)</t>
  </si>
  <si>
    <t>BRL (-8)</t>
  </si>
  <si>
    <t>FRE (-6)</t>
  </si>
  <si>
    <t>ESS (-2)</t>
  </si>
  <si>
    <t>PAP (3)</t>
  </si>
  <si>
    <t>WBG (-7)</t>
  </si>
  <si>
    <t>KAN (-2)</t>
  </si>
  <si>
    <t>PAP (4)</t>
  </si>
  <si>
    <t>CAR (-2)</t>
  </si>
  <si>
    <t>GEE (9)</t>
  </si>
  <si>
    <t>BRL (-4)</t>
  </si>
  <si>
    <t>KAN (-1)</t>
  </si>
  <si>
    <t>PAP (5)</t>
  </si>
  <si>
    <t>COL (-1)</t>
  </si>
  <si>
    <t>ESS (-6)</t>
  </si>
  <si>
    <t>WBG (-9)</t>
  </si>
  <si>
    <t>COL (-8)</t>
  </si>
  <si>
    <t>BRL (-2)</t>
  </si>
  <si>
    <t>GEE (3)</t>
  </si>
  <si>
    <t>GCS (1)</t>
  </si>
  <si>
    <t>MEL (-5)</t>
  </si>
  <si>
    <t>CAR (-6)</t>
  </si>
  <si>
    <t>ACR (4)</t>
  </si>
  <si>
    <t>SYD (4)</t>
  </si>
  <si>
    <t>BRL (-9)</t>
  </si>
  <si>
    <t>FRE (-7)</t>
  </si>
  <si>
    <t>BRL (-7)</t>
  </si>
  <si>
    <t>MEL (-3)</t>
  </si>
  <si>
    <t>STK (5)</t>
  </si>
  <si>
    <t>WBG (-4)</t>
  </si>
  <si>
    <t>ESS (-9)</t>
  </si>
  <si>
    <t>COL (-2)</t>
  </si>
  <si>
    <t>KAN (-8)</t>
  </si>
  <si>
    <t>MEL (-1)</t>
  </si>
  <si>
    <t>CAR (-5)</t>
  </si>
  <si>
    <t>ACR (3)</t>
  </si>
  <si>
    <t>COL (-7)</t>
  </si>
  <si>
    <t>GWS (1)</t>
  </si>
  <si>
    <t>GCS (3)</t>
  </si>
  <si>
    <t>ACR (8)</t>
  </si>
  <si>
    <t>SYD (8)</t>
  </si>
  <si>
    <t>ESS (-5)</t>
  </si>
  <si>
    <t>STK (7)</t>
  </si>
  <si>
    <t>SYD (9)</t>
  </si>
  <si>
    <t>GEE (6)</t>
  </si>
  <si>
    <t>HAW (1)</t>
  </si>
  <si>
    <t>SYD (3)</t>
  </si>
  <si>
    <t>FRE (-8)</t>
  </si>
  <si>
    <t>COL (-9)</t>
  </si>
  <si>
    <t>KAN (-6)</t>
  </si>
  <si>
    <t>GEE (1)</t>
  </si>
  <si>
    <t>CAR (-3)</t>
  </si>
  <si>
    <t>ESS (-1)</t>
  </si>
  <si>
    <t>CAR (-4)</t>
  </si>
  <si>
    <t>STK (3)</t>
  </si>
  <si>
    <t>GEE (4)</t>
  </si>
  <si>
    <t>PAP (6)</t>
  </si>
  <si>
    <t>CAR (-7)</t>
  </si>
  <si>
    <t>WCE (5)</t>
  </si>
  <si>
    <t>COL (-6)</t>
  </si>
  <si>
    <t>KAN (-3)</t>
  </si>
  <si>
    <t>PAP (9)</t>
  </si>
  <si>
    <t>RIC (-6)</t>
  </si>
  <si>
    <t>PAP (2)</t>
  </si>
  <si>
    <t>CAR (-8)</t>
  </si>
  <si>
    <t>COL (-4)</t>
  </si>
  <si>
    <t>GCS (2)</t>
  </si>
  <si>
    <t>SYD (1)</t>
  </si>
  <si>
    <t>WBG (-3)</t>
  </si>
  <si>
    <t>GEE (8)</t>
  </si>
  <si>
    <t>ACR (9)</t>
  </si>
  <si>
    <t>FRE (-2)</t>
  </si>
  <si>
    <t>GCS (4)</t>
  </si>
  <si>
    <t>RIC (-1)</t>
  </si>
  <si>
    <t>STK (4)</t>
  </si>
  <si>
    <t>CAR (-9)</t>
  </si>
  <si>
    <t>RIC (-5)</t>
  </si>
  <si>
    <t>ACR (6)</t>
  </si>
  <si>
    <t>HAW (4)</t>
  </si>
  <si>
    <t>WCE (4)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</si>
</sst>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69">
    <xf numFmtId="0" fontId="0" fillId="0" borderId="0" xfId="0"/>
    <xf numFmtId="0" fontId="3" fillId="0" borderId="0" xfId="0" applyFont="1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13" fillId="0" borderId="21" xfId="0" applyFont="1" applyBorder="1" applyAlignment="1">
      <alignment horizontal="center" wrapText="1"/>
    </xf>
    <xf numFmtId="0" fontId="6" fillId="0" borderId="25" xfId="0" applyFont="1" applyBorder="1" applyAlignment="1">
      <alignment horizontal="right"/>
    </xf>
    <xf numFmtId="164" fontId="6" fillId="0" borderId="23" xfId="2" applyNumberFormat="1" applyFont="1" applyBorder="1"/>
    <xf numFmtId="167" fontId="6" fillId="0" borderId="24" xfId="1" applyNumberFormat="1" applyFont="1" applyBorder="1"/>
    <xf numFmtId="0" fontId="8" fillId="0" borderId="26" xfId="0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wrapText="1"/>
    </xf>
    <xf numFmtId="0" fontId="8" fillId="0" borderId="27" xfId="0" applyFont="1" applyBorder="1" applyAlignment="1">
      <alignment vertical="top" wrapText="1"/>
    </xf>
    <xf numFmtId="164" fontId="8" fillId="0" borderId="27" xfId="2" applyNumberFormat="1" applyFont="1" applyBorder="1" applyAlignment="1">
      <alignment horizontal="center" vertical="top" wrapText="1"/>
    </xf>
    <xf numFmtId="9" fontId="8" fillId="0" borderId="27" xfId="1" applyFont="1" applyBorder="1" applyAlignment="1">
      <alignment horizontal="center" vertical="top" wrapText="1"/>
    </xf>
    <xf numFmtId="0" fontId="8" fillId="0" borderId="27" xfId="0" applyFont="1" applyBorder="1" applyAlignment="1">
      <alignment horizontal="center" vertical="top" textRotation="90" wrapText="1"/>
    </xf>
    <xf numFmtId="0" fontId="20" fillId="0" borderId="27" xfId="5" applyFont="1" applyBorder="1" applyAlignment="1">
      <alignment vertical="top" wrapText="1"/>
    </xf>
    <xf numFmtId="164" fontId="8" fillId="0" borderId="27" xfId="2" applyNumberFormat="1" applyFont="1" applyBorder="1" applyAlignment="1">
      <alignment vertical="top" wrapText="1"/>
    </xf>
    <xf numFmtId="0" fontId="20" fillId="0" borderId="27" xfId="5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7" fillId="0" borderId="4" xfId="5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54"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heetMetadata" Target="metadata.xml"/><Relationship Id="rId18" Type="http://schemas.openxmlformats.org/officeDocument/2006/relationships/customXml" Target="../customXml/item3.xml"/><Relationship Id="rId26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34" Type="http://schemas.openxmlformats.org/officeDocument/2006/relationships/customXml" Target="../customXml/item19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33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29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24" Type="http://schemas.openxmlformats.org/officeDocument/2006/relationships/customXml" Target="../customXml/item9.xml"/><Relationship Id="rId32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10" Type="http://schemas.openxmlformats.org/officeDocument/2006/relationships/connections" Target="connections.xml"/><Relationship Id="rId19" Type="http://schemas.openxmlformats.org/officeDocument/2006/relationships/customXml" Target="../customXml/item4.xml"/><Relationship Id="rId31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30" Type="http://schemas.openxmlformats.org/officeDocument/2006/relationships/customXml" Target="../customXml/item15.xml"/><Relationship Id="rId35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26</c:v>
                </c:pt>
                <c:pt idx="3">
                  <c:v>83</c:v>
                </c:pt>
                <c:pt idx="4">
                  <c:v>43</c:v>
                </c:pt>
                <c:pt idx="5">
                  <c:v>22</c:v>
                </c:pt>
                <c:pt idx="6">
                  <c:v>7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7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7</c:v>
                </c:pt>
                <c:pt idx="20">
                  <c:v>7</c:v>
                </c:pt>
                <c:pt idx="21">
                  <c:v>3</c:v>
                </c:pt>
                <c:pt idx="22">
                  <c:v>2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5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1">
                  <c:v>4</c:v>
                </c:pt>
                <c:pt idx="22">
                  <c:v>3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6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4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5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8</c:v>
                </c:pt>
                <c:pt idx="8">
                  <c:v>6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3</c:v>
                </c:pt>
                <c:pt idx="21">
                  <c:v>6</c:v>
                </c:pt>
                <c:pt idx="22">
                  <c:v>6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9</c:v>
                </c:pt>
                <c:pt idx="15">
                  <c:v>11</c:v>
                </c:pt>
                <c:pt idx="16">
                  <c:v>9</c:v>
                </c:pt>
                <c:pt idx="17">
                  <c:v>11</c:v>
                </c:pt>
                <c:pt idx="18">
                  <c:v>10</c:v>
                </c:pt>
                <c:pt idx="19">
                  <c:v>9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9</c:v>
                </c:pt>
                <c:pt idx="21">
                  <c:v>10</c:v>
                </c:pt>
                <c:pt idx="22">
                  <c:v>8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9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9</c:v>
                </c:pt>
                <c:pt idx="22">
                  <c:v>10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10</c:v>
                </c:pt>
                <c:pt idx="7">
                  <c:v>10</c:v>
                </c:pt>
                <c:pt idx="8">
                  <c:v>9</c:v>
                </c:pt>
                <c:pt idx="9">
                  <c:v>8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9</c:v>
                </c:pt>
                <c:pt idx="18">
                  <c:v>12</c:v>
                </c:pt>
                <c:pt idx="19">
                  <c:v>13</c:v>
                </c:pt>
                <c:pt idx="20">
                  <c:v>12</c:v>
                </c:pt>
                <c:pt idx="21">
                  <c:v>11</c:v>
                </c:pt>
                <c:pt idx="22">
                  <c:v>11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9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12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13</c:v>
                </c:pt>
                <c:pt idx="22">
                  <c:v>12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7</c:v>
                </c:pt>
                <c:pt idx="11">
                  <c:v>4</c:v>
                </c:pt>
                <c:pt idx="12">
                  <c:v>10</c:v>
                </c:pt>
                <c:pt idx="13">
                  <c:v>10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10</c:v>
                </c:pt>
                <c:pt idx="18">
                  <c:v>8</c:v>
                </c:pt>
                <c:pt idx="19">
                  <c:v>10</c:v>
                </c:pt>
                <c:pt idx="20">
                  <c:v>11</c:v>
                </c:pt>
                <c:pt idx="21">
                  <c:v>12</c:v>
                </c:pt>
                <c:pt idx="22">
                  <c:v>13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4" noThreeD="1" sel="13" val="1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70099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5" totalsRowShown="0">
  <autoFilter ref="A1:E25" xr:uid="{E3B16A05-0867-4AAE-BC84-5268F70A18DC}"/>
  <tableColumns count="5">
    <tableColumn id="1" xr3:uid="{7D5F45CC-E583-45AA-931F-F6AC2F9CA340}" name="GroupID"/>
    <tableColumn id="2" xr3:uid="{D1EEDE98-075F-46B3-B9D1-E022EFF6ABFF}" name="GroupName" dataDxfId="53"/>
    <tableColumn id="3" xr3:uid="{757F1CA1-D531-4AFF-ABF5-3D505FC2FA34}" name="Active"/>
    <tableColumn id="4" xr3:uid="{4C31A9C1-3873-4B48-939D-9AF9C520E9DB}" name="EnteredDate" dataDxfId="5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8" totalsRowShown="0">
  <autoFilter ref="A1:AB178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5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50"/>
    <tableColumn id="8" xr3:uid="{CA57353C-9132-4DB5-BC5D-0A96C0D08B99}" name="Surname" dataDxfId="4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48"/>
    <tableColumn id="14" xr3:uid="{76166202-DAEF-415E-83D9-2BCBBC8D289A}" name="Region" dataDxfId="47"/>
    <tableColumn id="15" xr3:uid="{2D5DECE2-07CA-4EC1-B6CE-90B184DA0DAF}" name="TeamFollowed"/>
    <tableColumn id="16" xr3:uid="{B6B4224E-5C3B-414B-A526-ECF65C97452C}" name="Company" dataDxfId="4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405" totalsRowShown="0">
  <autoFilter ref="A1:F40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4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195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08984375" defaultRowHeight="14.5" outlineLevelRow="1" outlineLevelCol="1" x14ac:dyDescent="0.35"/>
  <cols>
    <col min="1" max="1" width="9.08984375" style="3" hidden="1" customWidth="1" outlineLevel="1"/>
    <col min="2" max="9" width="9.08984375" hidden="1" customWidth="1" outlineLevel="1"/>
    <col min="10" max="11" width="9.08984375" style="3" hidden="1" customWidth="1" outlineLevel="1"/>
    <col min="12" max="12" width="6.6328125" style="4" bestFit="1" customWidth="1" collapsed="1"/>
    <col min="13" max="13" width="5.90625" style="4" customWidth="1"/>
    <col min="14" max="14" width="22.54296875" style="3" customWidth="1"/>
    <col min="15" max="15" width="8.90625" style="22" bestFit="1" customWidth="1"/>
    <col min="16" max="16" width="10.08984375" style="22" bestFit="1" customWidth="1"/>
    <col min="17" max="17" width="9.36328125" style="22" bestFit="1" customWidth="1"/>
    <col min="18" max="18" width="9.36328125" style="23" bestFit="1" customWidth="1"/>
    <col min="19" max="20" width="4.36328125" style="4" bestFit="1" customWidth="1"/>
    <col min="21" max="21" width="4.54296875" style="4" customWidth="1"/>
    <col min="22" max="22" width="16.54296875" style="3" hidden="1" customWidth="1" outlineLevel="1"/>
    <col min="23" max="23" width="9.08984375" style="3" hidden="1" customWidth="1" outlineLevel="1"/>
    <col min="24" max="24" width="9.36328125" style="71" bestFit="1" customWidth="1" collapsed="1"/>
    <col min="25" max="26" width="9.08984375" style="3" hidden="1" customWidth="1" outlineLevel="1"/>
    <col min="27" max="27" width="8.6328125" style="4" bestFit="1" customWidth="1" collapsed="1"/>
    <col min="28" max="28" width="9.08984375" style="3" hidden="1" customWidth="1" outlineLevel="1"/>
    <col min="29" max="29" width="9.90625" style="22" bestFit="1" customWidth="1" collapsed="1"/>
    <col min="30" max="30" width="11.08984375" style="4" customWidth="1"/>
    <col min="31" max="32" width="9.08984375" style="4" hidden="1" customWidth="1" outlineLevel="1"/>
    <col min="33" max="33" width="7.54296875" style="4" customWidth="1" collapsed="1"/>
    <col min="34" max="41" width="7.54296875" style="4" customWidth="1"/>
    <col min="42" max="16384" width="9.08984375" style="3"/>
  </cols>
  <sheetData>
    <row r="1" spans="1:41" hidden="1" outlineLevel="1" x14ac:dyDescent="0.35">
      <c r="B1" s="3"/>
      <c r="C1" s="3"/>
      <c r="D1" s="3"/>
      <c r="E1" s="3"/>
      <c r="F1" s="3"/>
      <c r="G1" s="3"/>
      <c r="H1" s="3"/>
      <c r="I1" s="3"/>
      <c r="AG1" s="4" t="s">
        <v>342</v>
      </c>
      <c r="AH1" s="4" t="s">
        <v>366</v>
      </c>
      <c r="AI1" s="4" t="s">
        <v>336</v>
      </c>
      <c r="AJ1" s="4" t="s">
        <v>344</v>
      </c>
      <c r="AK1" s="4" t="s">
        <v>364</v>
      </c>
      <c r="AL1" s="4" t="s">
        <v>334</v>
      </c>
      <c r="AM1" s="4" t="s">
        <v>356</v>
      </c>
      <c r="AN1" s="4" t="s">
        <v>358</v>
      </c>
      <c r="AO1" s="4" t="s">
        <v>332</v>
      </c>
    </row>
    <row r="2" spans="1:41" s="59" customFormat="1" hidden="1" outlineLevel="1" x14ac:dyDescent="0.35">
      <c r="A2" s="59">
        <v>8</v>
      </c>
      <c r="B2" s="59">
        <v>22</v>
      </c>
      <c r="C2" s="59">
        <v>6</v>
      </c>
      <c r="D2" s="59" t="b">
        <v>1</v>
      </c>
      <c r="E2" s="59">
        <v>14</v>
      </c>
      <c r="F2" s="59">
        <v>267</v>
      </c>
      <c r="L2" s="105"/>
      <c r="M2" s="105"/>
      <c r="O2" s="106"/>
      <c r="P2" s="106"/>
      <c r="Q2" s="106"/>
      <c r="R2" s="107"/>
      <c r="S2" s="105"/>
      <c r="T2" s="105"/>
      <c r="U2" s="105"/>
      <c r="X2" s="108"/>
      <c r="AA2" s="105"/>
      <c r="AC2" s="106"/>
      <c r="AD2" s="105"/>
      <c r="AE2" s="105"/>
      <c r="AF2" s="105"/>
      <c r="AG2" s="105">
        <v>2734</v>
      </c>
      <c r="AH2" s="105">
        <v>2728</v>
      </c>
      <c r="AI2" s="105">
        <v>2732</v>
      </c>
      <c r="AJ2" s="105">
        <v>2736</v>
      </c>
      <c r="AK2" s="105">
        <v>2730</v>
      </c>
      <c r="AL2" s="105">
        <v>2731</v>
      </c>
      <c r="AM2" s="105">
        <v>2729</v>
      </c>
      <c r="AN2" s="105">
        <v>2733</v>
      </c>
      <c r="AO2" s="105">
        <v>2735</v>
      </c>
    </row>
    <row r="3" spans="1:41" s="59" customFormat="1" hidden="1" outlineLevel="1" x14ac:dyDescent="0.35">
      <c r="A3" s="59" t="s">
        <v>432</v>
      </c>
      <c r="L3" s="105"/>
      <c r="M3" s="105"/>
      <c r="O3" s="106"/>
      <c r="P3" s="106"/>
      <c r="Q3" s="106"/>
      <c r="R3" s="107"/>
      <c r="S3" s="105"/>
      <c r="T3" s="105"/>
      <c r="U3" s="105"/>
      <c r="X3" s="108"/>
      <c r="AA3" s="105"/>
      <c r="AC3" s="106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</row>
    <row r="4" spans="1:41" s="59" customFormat="1" hidden="1" outlineLevel="1" x14ac:dyDescent="0.35">
      <c r="A4" s="59" t="s">
        <v>432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109"/>
      <c r="O4" s="88"/>
      <c r="P4" s="110"/>
      <c r="Q4" s="110"/>
      <c r="R4" s="110"/>
      <c r="S4" s="110"/>
      <c r="T4" s="110"/>
      <c r="U4" s="110"/>
      <c r="V4" s="88"/>
      <c r="W4" s="88"/>
      <c r="X4" s="111"/>
      <c r="Y4" s="88"/>
      <c r="Z4" s="88"/>
      <c r="AA4" s="88"/>
      <c r="AB4" s="88"/>
      <c r="AC4" s="111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</row>
    <row r="5" spans="1:41" ht="21" customHeight="1" collapsed="1" x14ac:dyDescent="0.45">
      <c r="A5" s="159" t="s">
        <v>433</v>
      </c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</row>
    <row r="6" spans="1:41" ht="15.5" x14ac:dyDescent="0.35">
      <c r="B6" s="3"/>
      <c r="C6" s="3"/>
      <c r="D6" s="3"/>
      <c r="E6" s="3"/>
      <c r="F6" s="3"/>
      <c r="G6" s="3"/>
      <c r="H6" s="3"/>
      <c r="I6" s="3"/>
      <c r="L6" s="74"/>
      <c r="M6" s="74"/>
      <c r="N6" s="84" t="s">
        <v>434</v>
      </c>
      <c r="O6" s="93"/>
      <c r="P6" s="93"/>
      <c r="Q6" s="94"/>
      <c r="R6" s="4"/>
      <c r="AA6" s="3"/>
    </row>
    <row r="7" spans="1:41" ht="15.5" x14ac:dyDescent="0.35">
      <c r="B7" s="3"/>
      <c r="C7" s="3"/>
      <c r="D7" s="3"/>
      <c r="E7" s="3"/>
      <c r="F7" s="3"/>
      <c r="G7" s="3"/>
      <c r="H7" s="3"/>
      <c r="I7" s="3"/>
      <c r="L7" s="74"/>
      <c r="M7" s="74"/>
      <c r="N7" s="16" t="s">
        <v>432</v>
      </c>
      <c r="O7" s="24"/>
      <c r="P7" s="24"/>
      <c r="Q7" s="25"/>
      <c r="R7" s="4"/>
      <c r="AA7" s="3"/>
    </row>
    <row r="8" spans="1:41" ht="15.5" x14ac:dyDescent="0.35">
      <c r="B8" s="3"/>
      <c r="C8" s="3"/>
      <c r="D8" s="3"/>
      <c r="E8" s="3"/>
      <c r="F8" s="3"/>
      <c r="G8" s="3"/>
      <c r="H8" s="3"/>
      <c r="I8" s="3"/>
      <c r="N8" s="75"/>
      <c r="O8" s="4"/>
      <c r="P8" s="4"/>
      <c r="Q8" s="4"/>
      <c r="R8" s="4"/>
      <c r="AA8" s="3"/>
    </row>
    <row r="9" spans="1:41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4"/>
      <c r="O9" s="13"/>
      <c r="P9" s="15"/>
      <c r="Q9" s="15"/>
      <c r="R9" s="15"/>
      <c r="S9" s="15"/>
      <c r="T9" s="15"/>
      <c r="U9" s="15"/>
      <c r="V9" s="13"/>
      <c r="W9" s="13"/>
      <c r="X9" s="72"/>
      <c r="Y9" s="13"/>
      <c r="Z9" s="13"/>
      <c r="AA9" s="13"/>
      <c r="AB9" s="13"/>
      <c r="AC9" s="72"/>
    </row>
    <row r="10" spans="1:41" s="6" customFormat="1" ht="52.5" collapsed="1" x14ac:dyDescent="0.35">
      <c r="A10" s="5" t="s">
        <v>372</v>
      </c>
      <c r="B10" s="5" t="s">
        <v>18</v>
      </c>
      <c r="C10" s="5" t="s">
        <v>19</v>
      </c>
      <c r="D10" s="5" t="s">
        <v>20</v>
      </c>
      <c r="E10" s="5" t="s">
        <v>21</v>
      </c>
      <c r="F10" s="5" t="s">
        <v>22</v>
      </c>
      <c r="G10" s="5" t="s">
        <v>23</v>
      </c>
      <c r="H10" s="5" t="s">
        <v>24</v>
      </c>
      <c r="I10" s="5" t="s">
        <v>73</v>
      </c>
      <c r="J10" s="5" t="s">
        <v>25</v>
      </c>
      <c r="K10" s="5"/>
      <c r="L10" s="133" t="s">
        <v>26</v>
      </c>
      <c r="M10" s="134"/>
      <c r="N10" s="135" t="s">
        <v>27</v>
      </c>
      <c r="O10" s="136" t="s">
        <v>28</v>
      </c>
      <c r="P10" s="136" t="s">
        <v>29</v>
      </c>
      <c r="Q10" s="136" t="s">
        <v>30</v>
      </c>
      <c r="R10" s="137" t="s">
        <v>12</v>
      </c>
      <c r="S10" s="138" t="s">
        <v>8</v>
      </c>
      <c r="T10" s="138" t="s">
        <v>9</v>
      </c>
      <c r="U10" s="138" t="s">
        <v>7</v>
      </c>
      <c r="V10" s="139" t="s">
        <v>31</v>
      </c>
      <c r="W10" s="139" t="s">
        <v>32</v>
      </c>
      <c r="X10" s="140" t="s">
        <v>33</v>
      </c>
      <c r="Y10" s="139" t="s">
        <v>34</v>
      </c>
      <c r="Z10" s="139" t="s">
        <v>35</v>
      </c>
      <c r="AA10" s="134" t="s">
        <v>36</v>
      </c>
      <c r="AB10" s="139" t="s">
        <v>37</v>
      </c>
      <c r="AC10" s="136" t="s">
        <v>38</v>
      </c>
      <c r="AD10" s="134" t="s">
        <v>39</v>
      </c>
      <c r="AE10" s="141" t="s">
        <v>40</v>
      </c>
      <c r="AF10" s="141" t="s">
        <v>41</v>
      </c>
      <c r="AG10" s="134" t="s">
        <v>435</v>
      </c>
      <c r="AH10" s="134" t="s">
        <v>436</v>
      </c>
      <c r="AI10" s="134" t="s">
        <v>437</v>
      </c>
      <c r="AJ10" s="134" t="s">
        <v>438</v>
      </c>
      <c r="AK10" s="134" t="s">
        <v>439</v>
      </c>
      <c r="AL10" s="134" t="s">
        <v>440</v>
      </c>
      <c r="AM10" s="134" t="s">
        <v>441</v>
      </c>
      <c r="AN10" s="134" t="s">
        <v>442</v>
      </c>
      <c r="AO10" s="142" t="s">
        <v>443</v>
      </c>
    </row>
    <row r="11" spans="1:41" x14ac:dyDescent="0.35">
      <c r="A11" s="7">
        <v>238</v>
      </c>
      <c r="B11" s="7" t="b">
        <v>1</v>
      </c>
      <c r="C11" s="7" t="b">
        <v>1</v>
      </c>
      <c r="D11" s="7" t="b">
        <v>0</v>
      </c>
      <c r="E11" s="7">
        <v>1</v>
      </c>
      <c r="F11" s="7">
        <v>0</v>
      </c>
      <c r="G11" s="7">
        <v>1</v>
      </c>
      <c r="H11" s="7" t="b">
        <v>1</v>
      </c>
      <c r="I11" s="7" t="b">
        <v>0</v>
      </c>
      <c r="J11" s="7">
        <v>1</v>
      </c>
      <c r="K11" s="7"/>
      <c r="L11" s="19">
        <v>1</v>
      </c>
      <c r="M11" s="152" t="s">
        <v>1</v>
      </c>
      <c r="N11" s="7" t="s">
        <v>417</v>
      </c>
      <c r="O11" s="17">
        <v>4</v>
      </c>
      <c r="P11" s="17">
        <v>9</v>
      </c>
      <c r="Q11" s="17">
        <v>130</v>
      </c>
      <c r="R11" s="26">
        <v>0.64021164021164023</v>
      </c>
      <c r="S11" s="17" t="s">
        <v>444</v>
      </c>
      <c r="T11" s="17" t="s">
        <v>445</v>
      </c>
      <c r="U11" s="17" t="s">
        <v>446</v>
      </c>
      <c r="V11" s="143">
        <v>205841504</v>
      </c>
      <c r="W11" s="113" t="b">
        <v>1</v>
      </c>
      <c r="X11" s="7" t="s">
        <v>1</v>
      </c>
      <c r="Y11" s="9" t="b">
        <v>1</v>
      </c>
      <c r="Z11" s="9" t="b">
        <v>0</v>
      </c>
      <c r="AA11" s="11" t="s">
        <v>1</v>
      </c>
      <c r="AB11" s="144" t="b">
        <v>0</v>
      </c>
      <c r="AC11" s="17">
        <v>111</v>
      </c>
      <c r="AD11" s="11" t="s">
        <v>362</v>
      </c>
      <c r="AE11" s="145" t="b">
        <v>0</v>
      </c>
      <c r="AF11" s="145" t="b">
        <v>0</v>
      </c>
      <c r="AG11" s="11" t="s">
        <v>342</v>
      </c>
      <c r="AH11" s="11" t="s">
        <v>340</v>
      </c>
      <c r="AI11" s="11" t="s">
        <v>360</v>
      </c>
      <c r="AJ11" s="11" t="s">
        <v>338</v>
      </c>
      <c r="AK11" s="11" t="s">
        <v>350</v>
      </c>
      <c r="AL11" s="11" t="s">
        <v>334</v>
      </c>
      <c r="AM11" s="11" t="s">
        <v>356</v>
      </c>
      <c r="AN11" s="11" t="s">
        <v>358</v>
      </c>
      <c r="AO11" s="18" t="s">
        <v>354</v>
      </c>
    </row>
    <row r="12" spans="1:41" x14ac:dyDescent="0.35">
      <c r="A12" s="7">
        <v>192</v>
      </c>
      <c r="B12" s="7" t="b">
        <v>1</v>
      </c>
      <c r="C12" s="7" t="b">
        <v>1</v>
      </c>
      <c r="D12" s="7" t="b">
        <v>0</v>
      </c>
      <c r="E12" s="7">
        <v>1</v>
      </c>
      <c r="F12" s="7">
        <v>1</v>
      </c>
      <c r="G12" s="7">
        <v>1</v>
      </c>
      <c r="H12" s="7" t="b">
        <v>0</v>
      </c>
      <c r="I12" s="7" t="b">
        <v>0</v>
      </c>
      <c r="J12" s="7">
        <v>2</v>
      </c>
      <c r="K12" s="7"/>
      <c r="L12" s="19">
        <v>2</v>
      </c>
      <c r="M12" s="152" t="s">
        <v>1</v>
      </c>
      <c r="N12" s="7" t="s">
        <v>447</v>
      </c>
      <c r="O12" s="17">
        <v>3</v>
      </c>
      <c r="P12" s="17">
        <v>6</v>
      </c>
      <c r="Q12" s="17">
        <v>129</v>
      </c>
      <c r="R12" s="26">
        <v>0.65079365079365081</v>
      </c>
      <c r="S12" s="12" t="s">
        <v>448</v>
      </c>
      <c r="T12" s="12" t="s">
        <v>445</v>
      </c>
      <c r="U12" s="12" t="s">
        <v>449</v>
      </c>
      <c r="V12" s="143">
        <v>1378209062</v>
      </c>
      <c r="W12" s="143" t="b">
        <v>1</v>
      </c>
      <c r="X12" s="7" t="s">
        <v>1</v>
      </c>
      <c r="Y12" s="7" t="b">
        <v>1</v>
      </c>
      <c r="Z12" s="9" t="b">
        <v>0</v>
      </c>
      <c r="AA12" s="11" t="s">
        <v>1</v>
      </c>
      <c r="AB12" s="144" t="b">
        <v>0</v>
      </c>
      <c r="AC12" s="17">
        <v>116</v>
      </c>
      <c r="AD12" s="11" t="s">
        <v>348</v>
      </c>
      <c r="AE12" s="145" t="b">
        <v>1</v>
      </c>
      <c r="AF12" s="145" t="b">
        <v>0</v>
      </c>
      <c r="AG12" s="11" t="s">
        <v>342</v>
      </c>
      <c r="AH12" s="11" t="s">
        <v>340</v>
      </c>
      <c r="AI12" s="11" t="s">
        <v>360</v>
      </c>
      <c r="AJ12" s="11" t="s">
        <v>338</v>
      </c>
      <c r="AK12" s="11" t="s">
        <v>350</v>
      </c>
      <c r="AL12" s="11" t="s">
        <v>334</v>
      </c>
      <c r="AM12" s="11" t="s">
        <v>348</v>
      </c>
      <c r="AN12" s="11" t="s">
        <v>358</v>
      </c>
      <c r="AO12" s="18" t="s">
        <v>354</v>
      </c>
    </row>
    <row r="13" spans="1:41" x14ac:dyDescent="0.35">
      <c r="A13" s="7">
        <v>153</v>
      </c>
      <c r="B13" s="7" t="b">
        <v>1</v>
      </c>
      <c r="C13" s="7" t="b">
        <v>1</v>
      </c>
      <c r="D13" s="7" t="b">
        <v>0</v>
      </c>
      <c r="E13" s="7">
        <v>3</v>
      </c>
      <c r="F13" s="7">
        <v>-1</v>
      </c>
      <c r="G13" s="7">
        <v>2</v>
      </c>
      <c r="H13" s="7" t="b">
        <v>0</v>
      </c>
      <c r="I13" s="7" t="b">
        <v>0</v>
      </c>
      <c r="J13" s="7">
        <v>3</v>
      </c>
      <c r="K13" s="7"/>
      <c r="L13" s="19">
        <v>2</v>
      </c>
      <c r="M13" s="152" t="s">
        <v>1</v>
      </c>
      <c r="N13" s="7" t="s">
        <v>450</v>
      </c>
      <c r="O13" s="17">
        <v>4</v>
      </c>
      <c r="P13" s="17">
        <v>7</v>
      </c>
      <c r="Q13" s="17">
        <v>129</v>
      </c>
      <c r="R13" s="26">
        <v>0.64550264550264547</v>
      </c>
      <c r="S13" s="12" t="s">
        <v>448</v>
      </c>
      <c r="T13" s="12" t="s">
        <v>445</v>
      </c>
      <c r="U13" s="12" t="s">
        <v>449</v>
      </c>
      <c r="V13" s="143">
        <v>1207678209</v>
      </c>
      <c r="W13" s="143" t="b">
        <v>1</v>
      </c>
      <c r="X13" s="7" t="s">
        <v>1</v>
      </c>
      <c r="Y13" s="7" t="b">
        <v>1</v>
      </c>
      <c r="Z13" s="9" t="b">
        <v>0</v>
      </c>
      <c r="AA13" s="11" t="s">
        <v>1</v>
      </c>
      <c r="AB13" s="144" t="b">
        <v>0</v>
      </c>
      <c r="AC13" s="17">
        <v>110</v>
      </c>
      <c r="AD13" s="11" t="s">
        <v>350</v>
      </c>
      <c r="AE13" s="145" t="b">
        <v>1</v>
      </c>
      <c r="AF13" s="145" t="b">
        <v>0</v>
      </c>
      <c r="AG13" s="11" t="s">
        <v>342</v>
      </c>
      <c r="AH13" s="11" t="s">
        <v>340</v>
      </c>
      <c r="AI13" s="11" t="s">
        <v>360</v>
      </c>
      <c r="AJ13" s="11" t="s">
        <v>338</v>
      </c>
      <c r="AK13" s="11" t="s">
        <v>350</v>
      </c>
      <c r="AL13" s="11" t="s">
        <v>334</v>
      </c>
      <c r="AM13" s="11" t="s">
        <v>356</v>
      </c>
      <c r="AN13" s="11" t="s">
        <v>358</v>
      </c>
      <c r="AO13" s="18" t="s">
        <v>354</v>
      </c>
    </row>
    <row r="14" spans="1:41" s="8" customFormat="1" x14ac:dyDescent="0.35">
      <c r="A14" s="7">
        <v>17</v>
      </c>
      <c r="B14" s="7" t="b">
        <v>1</v>
      </c>
      <c r="C14" s="7" t="b">
        <v>1</v>
      </c>
      <c r="D14" s="7" t="b">
        <v>0</v>
      </c>
      <c r="E14" s="7">
        <v>3</v>
      </c>
      <c r="F14" s="7">
        <v>1</v>
      </c>
      <c r="G14" s="7">
        <v>1</v>
      </c>
      <c r="H14" s="7" t="b">
        <v>1</v>
      </c>
      <c r="I14" s="7" t="b">
        <v>0</v>
      </c>
      <c r="J14" s="7">
        <v>4</v>
      </c>
      <c r="K14" s="7"/>
      <c r="L14" s="19">
        <v>4</v>
      </c>
      <c r="M14" s="152" t="s">
        <v>1</v>
      </c>
      <c r="N14" s="7" t="s">
        <v>451</v>
      </c>
      <c r="O14" s="17">
        <v>3</v>
      </c>
      <c r="P14" s="17">
        <v>6</v>
      </c>
      <c r="Q14" s="17">
        <v>128</v>
      </c>
      <c r="R14" s="26">
        <v>0.64550264550264547</v>
      </c>
      <c r="S14" s="12" t="s">
        <v>444</v>
      </c>
      <c r="T14" s="12" t="s">
        <v>452</v>
      </c>
      <c r="U14" s="12" t="s">
        <v>446</v>
      </c>
      <c r="V14" s="143">
        <v>1325971856</v>
      </c>
      <c r="W14" s="143" t="b">
        <v>1</v>
      </c>
      <c r="X14" s="7" t="s">
        <v>1</v>
      </c>
      <c r="Y14" s="7" t="b">
        <v>1</v>
      </c>
      <c r="Z14" s="9" t="b">
        <v>0</v>
      </c>
      <c r="AA14" s="11" t="s">
        <v>1</v>
      </c>
      <c r="AB14" s="144" t="b">
        <v>0</v>
      </c>
      <c r="AC14" s="17">
        <v>119</v>
      </c>
      <c r="AD14" s="11" t="s">
        <v>1</v>
      </c>
      <c r="AE14" s="145" t="b">
        <v>0</v>
      </c>
      <c r="AF14" s="145" t="b">
        <v>0</v>
      </c>
      <c r="AG14" s="11" t="s">
        <v>342</v>
      </c>
      <c r="AH14" s="11" t="s">
        <v>340</v>
      </c>
      <c r="AI14" s="11" t="s">
        <v>360</v>
      </c>
      <c r="AJ14" s="11" t="s">
        <v>338</v>
      </c>
      <c r="AK14" s="11" t="s">
        <v>350</v>
      </c>
      <c r="AL14" s="11" t="s">
        <v>334</v>
      </c>
      <c r="AM14" s="11" t="s">
        <v>348</v>
      </c>
      <c r="AN14" s="11" t="s">
        <v>358</v>
      </c>
      <c r="AO14" s="18" t="s">
        <v>354</v>
      </c>
    </row>
    <row r="15" spans="1:41" x14ac:dyDescent="0.35">
      <c r="A15" s="7">
        <v>104</v>
      </c>
      <c r="B15" s="7" t="b">
        <v>1</v>
      </c>
      <c r="C15" s="7" t="b">
        <v>1</v>
      </c>
      <c r="D15" s="7" t="b">
        <v>0</v>
      </c>
      <c r="E15" s="7">
        <v>10</v>
      </c>
      <c r="F15" s="7">
        <v>-5</v>
      </c>
      <c r="G15" s="7">
        <v>1</v>
      </c>
      <c r="H15" s="7" t="b">
        <v>0</v>
      </c>
      <c r="I15" s="7" t="b">
        <v>0</v>
      </c>
      <c r="J15" s="7">
        <v>5</v>
      </c>
      <c r="K15" s="7"/>
      <c r="L15" s="19">
        <v>5</v>
      </c>
      <c r="M15" s="152" t="s">
        <v>1</v>
      </c>
      <c r="N15" s="7" t="s">
        <v>453</v>
      </c>
      <c r="O15" s="17">
        <v>5</v>
      </c>
      <c r="P15" s="17">
        <v>6</v>
      </c>
      <c r="Q15" s="17">
        <v>127</v>
      </c>
      <c r="R15" s="26">
        <v>0.64021164021164023</v>
      </c>
      <c r="S15" s="12" t="s">
        <v>444</v>
      </c>
      <c r="T15" s="12" t="s">
        <v>445</v>
      </c>
      <c r="U15" s="12" t="s">
        <v>448</v>
      </c>
      <c r="V15" s="143">
        <v>1256986433</v>
      </c>
      <c r="W15" s="143" t="b">
        <v>1</v>
      </c>
      <c r="X15" s="7" t="s">
        <v>1</v>
      </c>
      <c r="Y15" s="7" t="b">
        <v>1</v>
      </c>
      <c r="Z15" s="9" t="b">
        <v>0</v>
      </c>
      <c r="AA15" s="11" t="s">
        <v>1</v>
      </c>
      <c r="AB15" s="144" t="b">
        <v>0</v>
      </c>
      <c r="AC15" s="17">
        <v>115</v>
      </c>
      <c r="AD15" s="11" t="s">
        <v>356</v>
      </c>
      <c r="AE15" s="145" t="b">
        <v>1</v>
      </c>
      <c r="AF15" s="145" t="b">
        <v>1</v>
      </c>
      <c r="AG15" s="11" t="s">
        <v>342</v>
      </c>
      <c r="AH15" s="11" t="s">
        <v>340</v>
      </c>
      <c r="AI15" s="11" t="s">
        <v>360</v>
      </c>
      <c r="AJ15" s="11" t="s">
        <v>344</v>
      </c>
      <c r="AK15" s="11" t="s">
        <v>350</v>
      </c>
      <c r="AL15" s="11" t="s">
        <v>334</v>
      </c>
      <c r="AM15" s="11" t="s">
        <v>356</v>
      </c>
      <c r="AN15" s="11" t="s">
        <v>358</v>
      </c>
      <c r="AO15" s="18" t="s">
        <v>354</v>
      </c>
    </row>
    <row r="16" spans="1:41" x14ac:dyDescent="0.35">
      <c r="A16" s="7">
        <v>194</v>
      </c>
      <c r="B16" s="7" t="b">
        <v>1</v>
      </c>
      <c r="C16" s="7" t="b">
        <v>1</v>
      </c>
      <c r="D16" s="7" t="b">
        <v>0</v>
      </c>
      <c r="E16" s="7">
        <v>5</v>
      </c>
      <c r="F16" s="7">
        <v>0</v>
      </c>
      <c r="G16" s="7">
        <v>2</v>
      </c>
      <c r="H16" s="7" t="b">
        <v>0</v>
      </c>
      <c r="I16" s="7" t="b">
        <v>0</v>
      </c>
      <c r="J16" s="7">
        <v>6</v>
      </c>
      <c r="K16" s="7"/>
      <c r="L16" s="19">
        <v>5</v>
      </c>
      <c r="M16" s="152" t="s">
        <v>1</v>
      </c>
      <c r="N16" s="7" t="s">
        <v>454</v>
      </c>
      <c r="O16" s="17">
        <v>4</v>
      </c>
      <c r="P16" s="17">
        <v>9</v>
      </c>
      <c r="Q16" s="17">
        <v>127</v>
      </c>
      <c r="R16" s="26">
        <v>0.6243386243386243</v>
      </c>
      <c r="S16" s="12" t="s">
        <v>444</v>
      </c>
      <c r="T16" s="12" t="s">
        <v>445</v>
      </c>
      <c r="U16" s="12" t="s">
        <v>448</v>
      </c>
      <c r="V16" s="143">
        <v>706000513</v>
      </c>
      <c r="W16" s="143" t="b">
        <v>1</v>
      </c>
      <c r="X16" s="7" t="s">
        <v>1</v>
      </c>
      <c r="Y16" s="7" t="b">
        <v>1</v>
      </c>
      <c r="Z16" s="9" t="b">
        <v>0</v>
      </c>
      <c r="AA16" s="11" t="s">
        <v>1</v>
      </c>
      <c r="AB16" s="144" t="b">
        <v>0</v>
      </c>
      <c r="AC16" s="17">
        <v>112</v>
      </c>
      <c r="AD16" s="11" t="s">
        <v>344</v>
      </c>
      <c r="AE16" s="145" t="b">
        <v>1</v>
      </c>
      <c r="AF16" s="145" t="b">
        <v>1</v>
      </c>
      <c r="AG16" s="11" t="s">
        <v>342</v>
      </c>
      <c r="AH16" s="11" t="s">
        <v>340</v>
      </c>
      <c r="AI16" s="11" t="s">
        <v>360</v>
      </c>
      <c r="AJ16" s="11" t="s">
        <v>344</v>
      </c>
      <c r="AK16" s="11" t="s">
        <v>350</v>
      </c>
      <c r="AL16" s="11" t="s">
        <v>334</v>
      </c>
      <c r="AM16" s="11" t="s">
        <v>348</v>
      </c>
      <c r="AN16" s="11" t="s">
        <v>358</v>
      </c>
      <c r="AO16" s="18" t="s">
        <v>354</v>
      </c>
    </row>
    <row r="17" spans="1:41" x14ac:dyDescent="0.35">
      <c r="A17" s="7">
        <v>199</v>
      </c>
      <c r="B17" s="7" t="b">
        <v>1</v>
      </c>
      <c r="C17" s="7" t="b">
        <v>1</v>
      </c>
      <c r="D17" s="7" t="b">
        <v>0</v>
      </c>
      <c r="E17" s="7">
        <v>10</v>
      </c>
      <c r="F17" s="7">
        <v>-5</v>
      </c>
      <c r="G17" s="7">
        <v>3</v>
      </c>
      <c r="H17" s="7" t="b">
        <v>0</v>
      </c>
      <c r="I17" s="7" t="b">
        <v>0</v>
      </c>
      <c r="J17" s="7">
        <v>7</v>
      </c>
      <c r="K17" s="7"/>
      <c r="L17" s="19">
        <v>5</v>
      </c>
      <c r="M17" s="152" t="s">
        <v>1</v>
      </c>
      <c r="N17" s="7" t="s">
        <v>424</v>
      </c>
      <c r="O17" s="17">
        <v>5</v>
      </c>
      <c r="P17" s="17">
        <v>8</v>
      </c>
      <c r="Q17" s="17">
        <v>127</v>
      </c>
      <c r="R17" s="26">
        <v>0.62962962962962965</v>
      </c>
      <c r="S17" s="12" t="s">
        <v>444</v>
      </c>
      <c r="T17" s="12" t="s">
        <v>445</v>
      </c>
      <c r="U17" s="12" t="s">
        <v>448</v>
      </c>
      <c r="V17" s="143">
        <v>22554038</v>
      </c>
      <c r="W17" s="143" t="b">
        <v>0</v>
      </c>
      <c r="X17" s="7" t="s">
        <v>1</v>
      </c>
      <c r="Y17" s="7" t="b">
        <v>1</v>
      </c>
      <c r="Z17" s="9" t="b">
        <v>0</v>
      </c>
      <c r="AA17" s="11" t="s">
        <v>1</v>
      </c>
      <c r="AB17" s="144" t="b">
        <v>0</v>
      </c>
      <c r="AC17" s="17">
        <v>113</v>
      </c>
      <c r="AD17" s="11" t="s">
        <v>340</v>
      </c>
      <c r="AE17" s="145" t="b">
        <v>1</v>
      </c>
      <c r="AF17" s="145" t="b">
        <v>0</v>
      </c>
      <c r="AG17" s="11" t="s">
        <v>346</v>
      </c>
      <c r="AH17" s="11" t="s">
        <v>340</v>
      </c>
      <c r="AI17" s="11" t="s">
        <v>360</v>
      </c>
      <c r="AJ17" s="11" t="s">
        <v>344</v>
      </c>
      <c r="AK17" s="11" t="s">
        <v>364</v>
      </c>
      <c r="AL17" s="11" t="s">
        <v>334</v>
      </c>
      <c r="AM17" s="11" t="s">
        <v>348</v>
      </c>
      <c r="AN17" s="11" t="s">
        <v>358</v>
      </c>
      <c r="AO17" s="18" t="s">
        <v>332</v>
      </c>
    </row>
    <row r="18" spans="1:41" x14ac:dyDescent="0.35">
      <c r="A18" s="7">
        <v>115</v>
      </c>
      <c r="B18" s="7" t="b">
        <v>1</v>
      </c>
      <c r="C18" s="7" t="b">
        <v>1</v>
      </c>
      <c r="D18" s="7" t="b">
        <v>0</v>
      </c>
      <c r="E18" s="7">
        <v>10</v>
      </c>
      <c r="F18" s="7">
        <v>-2</v>
      </c>
      <c r="G18" s="7">
        <v>1</v>
      </c>
      <c r="H18" s="7" t="b">
        <v>1</v>
      </c>
      <c r="I18" s="7" t="b">
        <v>0</v>
      </c>
      <c r="J18" s="7">
        <v>8</v>
      </c>
      <c r="K18" s="7"/>
      <c r="L18" s="19">
        <v>8</v>
      </c>
      <c r="M18" s="152" t="s">
        <v>1</v>
      </c>
      <c r="N18" s="7" t="s">
        <v>455</v>
      </c>
      <c r="O18" s="17">
        <v>4</v>
      </c>
      <c r="P18" s="17">
        <v>6</v>
      </c>
      <c r="Q18" s="17">
        <v>126</v>
      </c>
      <c r="R18" s="26">
        <v>0.63492063492063489</v>
      </c>
      <c r="S18" s="12" t="s">
        <v>448</v>
      </c>
      <c r="T18" s="12" t="s">
        <v>452</v>
      </c>
      <c r="U18" s="12" t="s">
        <v>448</v>
      </c>
      <c r="V18" s="143">
        <v>1752917212</v>
      </c>
      <c r="W18" s="143" t="b">
        <v>1</v>
      </c>
      <c r="X18" s="7" t="s">
        <v>1</v>
      </c>
      <c r="Y18" s="7" t="b">
        <v>1</v>
      </c>
      <c r="Z18" s="9" t="b">
        <v>0</v>
      </c>
      <c r="AA18" s="11" t="s">
        <v>1</v>
      </c>
      <c r="AB18" s="144" t="b">
        <v>0</v>
      </c>
      <c r="AC18" s="17">
        <v>108</v>
      </c>
      <c r="AD18" s="11" t="s">
        <v>346</v>
      </c>
      <c r="AE18" s="145" t="b">
        <v>0</v>
      </c>
      <c r="AF18" s="145" t="b">
        <v>0</v>
      </c>
      <c r="AG18" s="11" t="s">
        <v>342</v>
      </c>
      <c r="AH18" s="11" t="s">
        <v>340</v>
      </c>
      <c r="AI18" s="11" t="s">
        <v>360</v>
      </c>
      <c r="AJ18" s="11" t="s">
        <v>338</v>
      </c>
      <c r="AK18" s="11" t="s">
        <v>350</v>
      </c>
      <c r="AL18" s="11" t="s">
        <v>334</v>
      </c>
      <c r="AM18" s="11" t="s">
        <v>356</v>
      </c>
      <c r="AN18" s="11" t="s">
        <v>358</v>
      </c>
      <c r="AO18" s="18" t="s">
        <v>354</v>
      </c>
    </row>
    <row r="19" spans="1:41" x14ac:dyDescent="0.35">
      <c r="A19" s="7">
        <v>314</v>
      </c>
      <c r="B19" s="7" t="b">
        <v>1</v>
      </c>
      <c r="C19" s="7" t="b">
        <v>1</v>
      </c>
      <c r="D19" s="7" t="b">
        <v>0</v>
      </c>
      <c r="E19" s="7">
        <v>10</v>
      </c>
      <c r="F19" s="7">
        <v>-2</v>
      </c>
      <c r="G19" s="7">
        <v>2</v>
      </c>
      <c r="H19" s="7" t="b">
        <v>1</v>
      </c>
      <c r="I19" s="7" t="b">
        <v>0</v>
      </c>
      <c r="J19" s="7">
        <v>9</v>
      </c>
      <c r="K19" s="7"/>
      <c r="L19" s="19">
        <v>8</v>
      </c>
      <c r="M19" s="152" t="s">
        <v>1</v>
      </c>
      <c r="N19" s="7" t="s">
        <v>427</v>
      </c>
      <c r="O19" s="17">
        <v>4</v>
      </c>
      <c r="P19" s="17">
        <v>8</v>
      </c>
      <c r="Q19" s="17">
        <v>126</v>
      </c>
      <c r="R19" s="26">
        <v>0.6243386243386243</v>
      </c>
      <c r="S19" s="12" t="s">
        <v>444</v>
      </c>
      <c r="T19" s="12" t="s">
        <v>452</v>
      </c>
      <c r="U19" s="12" t="s">
        <v>449</v>
      </c>
      <c r="V19" s="143">
        <v>1460648075</v>
      </c>
      <c r="W19" s="143" t="b">
        <v>0</v>
      </c>
      <c r="X19" s="7" t="s">
        <v>1</v>
      </c>
      <c r="Y19" s="7" t="b">
        <v>1</v>
      </c>
      <c r="Z19" s="9" t="b">
        <v>0</v>
      </c>
      <c r="AA19" s="11" t="s">
        <v>1</v>
      </c>
      <c r="AB19" s="144" t="b">
        <v>0</v>
      </c>
      <c r="AC19" s="17">
        <v>112</v>
      </c>
      <c r="AD19" s="11" t="s">
        <v>346</v>
      </c>
      <c r="AE19" s="145" t="b">
        <v>1</v>
      </c>
      <c r="AF19" s="145" t="b">
        <v>0</v>
      </c>
      <c r="AG19" s="11" t="s">
        <v>346</v>
      </c>
      <c r="AH19" s="11" t="s">
        <v>340</v>
      </c>
      <c r="AI19" s="11" t="s">
        <v>360</v>
      </c>
      <c r="AJ19" s="11" t="s">
        <v>344</v>
      </c>
      <c r="AK19" s="11" t="s">
        <v>350</v>
      </c>
      <c r="AL19" s="11" t="s">
        <v>334</v>
      </c>
      <c r="AM19" s="11" t="s">
        <v>348</v>
      </c>
      <c r="AN19" s="11" t="s">
        <v>358</v>
      </c>
      <c r="AO19" s="18" t="s">
        <v>332</v>
      </c>
    </row>
    <row r="20" spans="1:41" x14ac:dyDescent="0.35">
      <c r="A20" s="7">
        <v>40</v>
      </c>
      <c r="B20" s="7" t="b">
        <v>1</v>
      </c>
      <c r="C20" s="7" t="b">
        <v>1</v>
      </c>
      <c r="D20" s="7" t="b">
        <v>0</v>
      </c>
      <c r="E20" s="7">
        <v>10</v>
      </c>
      <c r="F20" s="7">
        <v>-2</v>
      </c>
      <c r="G20" s="7">
        <v>3</v>
      </c>
      <c r="H20" s="7" t="b">
        <v>1</v>
      </c>
      <c r="I20" s="7" t="b">
        <v>0</v>
      </c>
      <c r="J20" s="7">
        <v>10</v>
      </c>
      <c r="K20" s="7"/>
      <c r="L20" s="19">
        <v>8</v>
      </c>
      <c r="M20" s="152" t="s">
        <v>1</v>
      </c>
      <c r="N20" s="7" t="s">
        <v>456</v>
      </c>
      <c r="O20" s="17">
        <v>4</v>
      </c>
      <c r="P20" s="17">
        <v>6</v>
      </c>
      <c r="Q20" s="17">
        <v>126</v>
      </c>
      <c r="R20" s="26">
        <v>0.63492063492063489</v>
      </c>
      <c r="S20" s="12" t="s">
        <v>444</v>
      </c>
      <c r="T20" s="12" t="s">
        <v>452</v>
      </c>
      <c r="U20" s="12" t="s">
        <v>448</v>
      </c>
      <c r="V20" s="143">
        <v>1300199718</v>
      </c>
      <c r="W20" s="143" t="b">
        <v>1</v>
      </c>
      <c r="X20" s="7" t="s">
        <v>1</v>
      </c>
      <c r="Y20" s="7" t="b">
        <v>1</v>
      </c>
      <c r="Z20" s="9" t="b">
        <v>0</v>
      </c>
      <c r="AA20" s="11" t="s">
        <v>1</v>
      </c>
      <c r="AB20" s="144" t="b">
        <v>0</v>
      </c>
      <c r="AC20" s="17">
        <v>109</v>
      </c>
      <c r="AD20" s="11" t="s">
        <v>360</v>
      </c>
      <c r="AE20" s="145" t="b">
        <v>1</v>
      </c>
      <c r="AF20" s="145" t="b">
        <v>0</v>
      </c>
      <c r="AG20" s="11" t="s">
        <v>342</v>
      </c>
      <c r="AH20" s="11" t="s">
        <v>340</v>
      </c>
      <c r="AI20" s="11" t="s">
        <v>360</v>
      </c>
      <c r="AJ20" s="11" t="s">
        <v>344</v>
      </c>
      <c r="AK20" s="11" t="s">
        <v>350</v>
      </c>
      <c r="AL20" s="11" t="s">
        <v>334</v>
      </c>
      <c r="AM20" s="11" t="s">
        <v>348</v>
      </c>
      <c r="AN20" s="11" t="s">
        <v>358</v>
      </c>
      <c r="AO20" s="18" t="s">
        <v>354</v>
      </c>
    </row>
    <row r="21" spans="1:41" s="8" customFormat="1" x14ac:dyDescent="0.35">
      <c r="A21" s="7">
        <v>147</v>
      </c>
      <c r="B21" s="7" t="b">
        <v>1</v>
      </c>
      <c r="C21" s="7" t="b">
        <v>1</v>
      </c>
      <c r="D21" s="7" t="b">
        <v>0</v>
      </c>
      <c r="E21" s="7">
        <v>5</v>
      </c>
      <c r="F21" s="7">
        <v>3</v>
      </c>
      <c r="G21" s="7">
        <v>4</v>
      </c>
      <c r="H21" s="7" t="b">
        <v>1</v>
      </c>
      <c r="I21" s="7" t="b">
        <v>0</v>
      </c>
      <c r="J21" s="7">
        <v>11</v>
      </c>
      <c r="K21" s="7"/>
      <c r="L21" s="19">
        <v>8</v>
      </c>
      <c r="M21" s="152" t="s">
        <v>1</v>
      </c>
      <c r="N21" s="7" t="s">
        <v>430</v>
      </c>
      <c r="O21" s="17">
        <v>3</v>
      </c>
      <c r="P21" s="17">
        <v>8</v>
      </c>
      <c r="Q21" s="17">
        <v>126</v>
      </c>
      <c r="R21" s="26">
        <v>0.6243386243386243</v>
      </c>
      <c r="S21" s="12" t="s">
        <v>444</v>
      </c>
      <c r="T21" s="12" t="s">
        <v>445</v>
      </c>
      <c r="U21" s="12" t="s">
        <v>446</v>
      </c>
      <c r="V21" s="143">
        <v>832521502</v>
      </c>
      <c r="W21" s="143" t="b">
        <v>1</v>
      </c>
      <c r="X21" s="7" t="s">
        <v>1</v>
      </c>
      <c r="Y21" s="7" t="b">
        <v>1</v>
      </c>
      <c r="Z21" s="9" t="b">
        <v>0</v>
      </c>
      <c r="AA21" s="11" t="s">
        <v>1</v>
      </c>
      <c r="AB21" s="144" t="b">
        <v>0</v>
      </c>
      <c r="AC21" s="17">
        <v>121</v>
      </c>
      <c r="AD21" s="11" t="s">
        <v>336</v>
      </c>
      <c r="AE21" s="145" t="b">
        <v>0</v>
      </c>
      <c r="AF21" s="145" t="b">
        <v>1</v>
      </c>
      <c r="AG21" s="11" t="s">
        <v>342</v>
      </c>
      <c r="AH21" s="11" t="s">
        <v>340</v>
      </c>
      <c r="AI21" s="11" t="s">
        <v>360</v>
      </c>
      <c r="AJ21" s="11" t="s">
        <v>338</v>
      </c>
      <c r="AK21" s="11" t="s">
        <v>350</v>
      </c>
      <c r="AL21" s="11" t="s">
        <v>334</v>
      </c>
      <c r="AM21" s="11" t="s">
        <v>348</v>
      </c>
      <c r="AN21" s="11" t="s">
        <v>358</v>
      </c>
      <c r="AO21" s="18" t="s">
        <v>354</v>
      </c>
    </row>
    <row r="22" spans="1:41" x14ac:dyDescent="0.35">
      <c r="A22" s="7">
        <v>287</v>
      </c>
      <c r="B22" s="7" t="b">
        <v>1</v>
      </c>
      <c r="C22" s="7" t="b">
        <v>1</v>
      </c>
      <c r="D22" s="7" t="b">
        <v>0</v>
      </c>
      <c r="E22" s="7">
        <v>10</v>
      </c>
      <c r="F22" s="7">
        <v>-2</v>
      </c>
      <c r="G22" s="7">
        <v>5</v>
      </c>
      <c r="H22" s="7" t="b">
        <v>1</v>
      </c>
      <c r="I22" s="7" t="b">
        <v>0</v>
      </c>
      <c r="J22" s="7">
        <v>12</v>
      </c>
      <c r="K22" s="7"/>
      <c r="L22" s="19">
        <v>8</v>
      </c>
      <c r="M22" s="152" t="s">
        <v>1</v>
      </c>
      <c r="N22" s="7" t="s">
        <v>457</v>
      </c>
      <c r="O22" s="17">
        <v>4</v>
      </c>
      <c r="P22" s="17">
        <v>6</v>
      </c>
      <c r="Q22" s="17">
        <v>126</v>
      </c>
      <c r="R22" s="26">
        <v>0.63492063492063489</v>
      </c>
      <c r="S22" s="12" t="s">
        <v>444</v>
      </c>
      <c r="T22" s="12" t="s">
        <v>445</v>
      </c>
      <c r="U22" s="12" t="s">
        <v>448</v>
      </c>
      <c r="V22" s="143">
        <v>448011169</v>
      </c>
      <c r="W22" s="143" t="b">
        <v>1</v>
      </c>
      <c r="X22" s="7" t="s">
        <v>1</v>
      </c>
      <c r="Y22" s="7" t="b">
        <v>1</v>
      </c>
      <c r="Z22" s="9" t="b">
        <v>0</v>
      </c>
      <c r="AA22" s="11" t="s">
        <v>1</v>
      </c>
      <c r="AB22" s="144" t="b">
        <v>0</v>
      </c>
      <c r="AC22" s="17">
        <v>111</v>
      </c>
      <c r="AD22" s="11" t="s">
        <v>348</v>
      </c>
      <c r="AE22" s="145" t="b">
        <v>1</v>
      </c>
      <c r="AF22" s="145" t="b">
        <v>0</v>
      </c>
      <c r="AG22" s="11" t="s">
        <v>346</v>
      </c>
      <c r="AH22" s="11" t="s">
        <v>340</v>
      </c>
      <c r="AI22" s="11" t="s">
        <v>360</v>
      </c>
      <c r="AJ22" s="11" t="s">
        <v>344</v>
      </c>
      <c r="AK22" s="11" t="s">
        <v>364</v>
      </c>
      <c r="AL22" s="11" t="s">
        <v>362</v>
      </c>
      <c r="AM22" s="11" t="s">
        <v>348</v>
      </c>
      <c r="AN22" s="11" t="s">
        <v>358</v>
      </c>
      <c r="AO22" s="18" t="s">
        <v>332</v>
      </c>
    </row>
    <row r="23" spans="1:41" x14ac:dyDescent="0.35">
      <c r="A23" s="7">
        <v>9</v>
      </c>
      <c r="B23" s="7" t="b">
        <v>0</v>
      </c>
      <c r="C23" s="7" t="b">
        <v>1</v>
      </c>
      <c r="D23" s="7" t="b">
        <v>0</v>
      </c>
      <c r="E23" s="7">
        <v>10</v>
      </c>
      <c r="F23" s="7">
        <v>3</v>
      </c>
      <c r="G23" s="7">
        <v>1</v>
      </c>
      <c r="H23" s="7" t="b">
        <v>0</v>
      </c>
      <c r="I23" s="7" t="b">
        <v>0</v>
      </c>
      <c r="J23" s="7">
        <v>13</v>
      </c>
      <c r="K23" s="7"/>
      <c r="L23" s="19">
        <v>13</v>
      </c>
      <c r="M23" s="152" t="s">
        <v>1</v>
      </c>
      <c r="N23" s="7" t="s">
        <v>418</v>
      </c>
      <c r="O23" s="17">
        <v>3</v>
      </c>
      <c r="P23" s="17">
        <v>6</v>
      </c>
      <c r="Q23" s="17">
        <v>125</v>
      </c>
      <c r="R23" s="26">
        <v>0.62962962962962965</v>
      </c>
      <c r="S23" s="12" t="s">
        <v>444</v>
      </c>
      <c r="T23" s="12" t="s">
        <v>445</v>
      </c>
      <c r="U23" s="12" t="s">
        <v>446</v>
      </c>
      <c r="V23" s="143">
        <v>1698649899</v>
      </c>
      <c r="W23" s="143" t="b">
        <v>1</v>
      </c>
      <c r="X23" s="7" t="s">
        <v>1</v>
      </c>
      <c r="Y23" s="7" t="b">
        <v>1</v>
      </c>
      <c r="Z23" s="9" t="b">
        <v>0</v>
      </c>
      <c r="AA23" s="11" t="s">
        <v>1</v>
      </c>
      <c r="AB23" s="144" t="b">
        <v>0</v>
      </c>
      <c r="AC23" s="17">
        <v>111</v>
      </c>
      <c r="AD23" s="11" t="s">
        <v>1</v>
      </c>
      <c r="AE23" s="145" t="b">
        <v>0</v>
      </c>
      <c r="AF23" s="145" t="b">
        <v>0</v>
      </c>
      <c r="AG23" s="11" t="s">
        <v>342</v>
      </c>
      <c r="AH23" s="11" t="s">
        <v>340</v>
      </c>
      <c r="AI23" s="11" t="s">
        <v>360</v>
      </c>
      <c r="AJ23" s="11" t="s">
        <v>338</v>
      </c>
      <c r="AK23" s="11" t="s">
        <v>350</v>
      </c>
      <c r="AL23" s="11" t="s">
        <v>362</v>
      </c>
      <c r="AM23" s="11" t="s">
        <v>356</v>
      </c>
      <c r="AN23" s="11" t="s">
        <v>358</v>
      </c>
      <c r="AO23" s="18" t="s">
        <v>354</v>
      </c>
    </row>
    <row r="24" spans="1:41" s="8" customFormat="1" x14ac:dyDescent="0.35">
      <c r="A24" s="7">
        <v>167</v>
      </c>
      <c r="B24" s="7" t="b">
        <v>0</v>
      </c>
      <c r="C24" s="7" t="b">
        <v>1</v>
      </c>
      <c r="D24" s="7" t="b">
        <v>0</v>
      </c>
      <c r="E24" s="7">
        <v>5</v>
      </c>
      <c r="F24" s="7">
        <v>8</v>
      </c>
      <c r="G24" s="7">
        <v>2</v>
      </c>
      <c r="H24" s="7" t="b">
        <v>0</v>
      </c>
      <c r="I24" s="7" t="b">
        <v>0</v>
      </c>
      <c r="J24" s="7">
        <v>14</v>
      </c>
      <c r="K24" s="7"/>
      <c r="L24" s="19">
        <v>13</v>
      </c>
      <c r="M24" s="152" t="s">
        <v>1</v>
      </c>
      <c r="N24" s="7" t="s">
        <v>458</v>
      </c>
      <c r="O24" s="17">
        <v>2</v>
      </c>
      <c r="P24" s="17">
        <v>7</v>
      </c>
      <c r="Q24" s="17">
        <v>125</v>
      </c>
      <c r="R24" s="26">
        <v>0.6243386243386243</v>
      </c>
      <c r="S24" s="12" t="s">
        <v>444</v>
      </c>
      <c r="T24" s="12" t="s">
        <v>445</v>
      </c>
      <c r="U24" s="12" t="s">
        <v>448</v>
      </c>
      <c r="V24" s="143">
        <v>1601739070</v>
      </c>
      <c r="W24" s="143" t="b">
        <v>1</v>
      </c>
      <c r="X24" s="7" t="s">
        <v>1</v>
      </c>
      <c r="Y24" s="7" t="b">
        <v>1</v>
      </c>
      <c r="Z24" s="9" t="b">
        <v>0</v>
      </c>
      <c r="AA24" s="11" t="s">
        <v>1</v>
      </c>
      <c r="AB24" s="144" t="b">
        <v>0</v>
      </c>
      <c r="AC24" s="17">
        <v>110</v>
      </c>
      <c r="AD24" s="11" t="s">
        <v>340</v>
      </c>
      <c r="AE24" s="145" t="b">
        <v>1</v>
      </c>
      <c r="AF24" s="145" t="b">
        <v>0</v>
      </c>
      <c r="AG24" s="11" t="s">
        <v>346</v>
      </c>
      <c r="AH24" s="11" t="s">
        <v>340</v>
      </c>
      <c r="AI24" s="11" t="s">
        <v>360</v>
      </c>
      <c r="AJ24" s="11" t="s">
        <v>338</v>
      </c>
      <c r="AK24" s="11" t="s">
        <v>350</v>
      </c>
      <c r="AL24" s="11" t="s">
        <v>334</v>
      </c>
      <c r="AM24" s="11" t="s">
        <v>348</v>
      </c>
      <c r="AN24" s="11" t="s">
        <v>358</v>
      </c>
      <c r="AO24" s="18" t="s">
        <v>354</v>
      </c>
    </row>
    <row r="25" spans="1:41" s="8" customFormat="1" x14ac:dyDescent="0.35">
      <c r="A25" s="7">
        <v>236</v>
      </c>
      <c r="B25" s="7" t="b">
        <v>0</v>
      </c>
      <c r="C25" s="7" t="b">
        <v>1</v>
      </c>
      <c r="D25" s="7" t="b">
        <v>0</v>
      </c>
      <c r="E25" s="7">
        <v>10</v>
      </c>
      <c r="F25" s="7">
        <v>3</v>
      </c>
      <c r="G25" s="7">
        <v>3</v>
      </c>
      <c r="H25" s="7" t="b">
        <v>0</v>
      </c>
      <c r="I25" s="7" t="b">
        <v>0</v>
      </c>
      <c r="J25" s="7">
        <v>15</v>
      </c>
      <c r="K25" s="7"/>
      <c r="L25" s="19">
        <v>13</v>
      </c>
      <c r="M25" s="152" t="s">
        <v>1</v>
      </c>
      <c r="N25" s="7" t="s">
        <v>459</v>
      </c>
      <c r="O25" s="17">
        <v>3</v>
      </c>
      <c r="P25" s="17">
        <v>9</v>
      </c>
      <c r="Q25" s="17">
        <v>125</v>
      </c>
      <c r="R25" s="26">
        <v>0.61375661375661372</v>
      </c>
      <c r="S25" s="12" t="s">
        <v>444</v>
      </c>
      <c r="T25" s="12" t="s">
        <v>445</v>
      </c>
      <c r="U25" s="12" t="s">
        <v>446</v>
      </c>
      <c r="V25" s="143">
        <v>1417426460</v>
      </c>
      <c r="W25" s="143" t="b">
        <v>1</v>
      </c>
      <c r="X25" s="7" t="s">
        <v>1</v>
      </c>
      <c r="Y25" s="7" t="b">
        <v>1</v>
      </c>
      <c r="Z25" s="9" t="b">
        <v>0</v>
      </c>
      <c r="AA25" s="11" t="s">
        <v>1</v>
      </c>
      <c r="AB25" s="144" t="b">
        <v>0</v>
      </c>
      <c r="AC25" s="17">
        <v>115</v>
      </c>
      <c r="AD25" s="11" t="s">
        <v>356</v>
      </c>
      <c r="AE25" s="145" t="b">
        <v>1</v>
      </c>
      <c r="AF25" s="145" t="b">
        <v>1</v>
      </c>
      <c r="AG25" s="11" t="s">
        <v>346</v>
      </c>
      <c r="AH25" s="11" t="s">
        <v>340</v>
      </c>
      <c r="AI25" s="11" t="s">
        <v>360</v>
      </c>
      <c r="AJ25" s="11" t="s">
        <v>338</v>
      </c>
      <c r="AK25" s="11" t="s">
        <v>350</v>
      </c>
      <c r="AL25" s="11" t="s">
        <v>334</v>
      </c>
      <c r="AM25" s="11" t="s">
        <v>356</v>
      </c>
      <c r="AN25" s="11" t="s">
        <v>358</v>
      </c>
      <c r="AO25" s="18" t="s">
        <v>354</v>
      </c>
    </row>
    <row r="26" spans="1:41" x14ac:dyDescent="0.35">
      <c r="A26" s="7">
        <v>311</v>
      </c>
      <c r="B26" s="7" t="b">
        <v>0</v>
      </c>
      <c r="C26" s="7" t="b">
        <v>1</v>
      </c>
      <c r="D26" s="7" t="b">
        <v>0</v>
      </c>
      <c r="E26" s="7">
        <v>10</v>
      </c>
      <c r="F26" s="7">
        <v>3</v>
      </c>
      <c r="G26" s="7">
        <v>4</v>
      </c>
      <c r="H26" s="7" t="b">
        <v>0</v>
      </c>
      <c r="I26" s="7" t="b">
        <v>0</v>
      </c>
      <c r="J26" s="7">
        <v>16</v>
      </c>
      <c r="K26" s="7"/>
      <c r="L26" s="19">
        <v>13</v>
      </c>
      <c r="M26" s="152" t="s">
        <v>1</v>
      </c>
      <c r="N26" s="7" t="s">
        <v>460</v>
      </c>
      <c r="O26" s="17">
        <v>3</v>
      </c>
      <c r="P26" s="17">
        <v>9</v>
      </c>
      <c r="Q26" s="17">
        <v>125</v>
      </c>
      <c r="R26" s="26">
        <v>0.61375661375661372</v>
      </c>
      <c r="S26" s="12" t="s">
        <v>444</v>
      </c>
      <c r="T26" s="12" t="s">
        <v>445</v>
      </c>
      <c r="U26" s="12" t="s">
        <v>448</v>
      </c>
      <c r="V26" s="143">
        <v>848074592</v>
      </c>
      <c r="W26" s="143" t="b">
        <v>1</v>
      </c>
      <c r="X26" s="7" t="s">
        <v>1</v>
      </c>
      <c r="Y26" s="7" t="b">
        <v>1</v>
      </c>
      <c r="Z26" s="9" t="b">
        <v>0</v>
      </c>
      <c r="AA26" s="11" t="s">
        <v>1</v>
      </c>
      <c r="AB26" s="144" t="b">
        <v>0</v>
      </c>
      <c r="AC26" s="17">
        <v>111</v>
      </c>
      <c r="AD26" s="11" t="s">
        <v>360</v>
      </c>
      <c r="AE26" s="145" t="b">
        <v>1</v>
      </c>
      <c r="AF26" s="145" t="b">
        <v>0</v>
      </c>
      <c r="AG26" s="11" t="s">
        <v>342</v>
      </c>
      <c r="AH26" s="11" t="s">
        <v>340</v>
      </c>
      <c r="AI26" s="11" t="s">
        <v>360</v>
      </c>
      <c r="AJ26" s="11" t="s">
        <v>338</v>
      </c>
      <c r="AK26" s="11" t="s">
        <v>350</v>
      </c>
      <c r="AL26" s="11" t="s">
        <v>334</v>
      </c>
      <c r="AM26" s="11" t="s">
        <v>348</v>
      </c>
      <c r="AN26" s="11" t="s">
        <v>358</v>
      </c>
      <c r="AO26" s="18" t="s">
        <v>354</v>
      </c>
    </row>
    <row r="27" spans="1:41" s="8" customFormat="1" x14ac:dyDescent="0.35">
      <c r="A27" s="7">
        <v>112</v>
      </c>
      <c r="B27" s="7" t="b">
        <v>0</v>
      </c>
      <c r="C27" s="7" t="b">
        <v>1</v>
      </c>
      <c r="D27" s="7" t="b">
        <v>0</v>
      </c>
      <c r="E27" s="7">
        <v>5</v>
      </c>
      <c r="F27" s="7">
        <v>8</v>
      </c>
      <c r="G27" s="7">
        <v>5</v>
      </c>
      <c r="H27" s="7" t="b">
        <v>0</v>
      </c>
      <c r="I27" s="7" t="b">
        <v>0</v>
      </c>
      <c r="J27" s="7">
        <v>17</v>
      </c>
      <c r="K27" s="7"/>
      <c r="L27" s="19">
        <v>13</v>
      </c>
      <c r="M27" s="152" t="s">
        <v>1</v>
      </c>
      <c r="N27" s="7" t="s">
        <v>461</v>
      </c>
      <c r="O27" s="17">
        <v>2</v>
      </c>
      <c r="P27" s="17">
        <v>6</v>
      </c>
      <c r="Q27" s="17">
        <v>125</v>
      </c>
      <c r="R27" s="26">
        <v>0.62962962962962965</v>
      </c>
      <c r="S27" s="12" t="s">
        <v>444</v>
      </c>
      <c r="T27" s="12" t="s">
        <v>445</v>
      </c>
      <c r="U27" s="12" t="s">
        <v>446</v>
      </c>
      <c r="V27" s="143">
        <v>739854010</v>
      </c>
      <c r="W27" s="143" t="b">
        <v>1</v>
      </c>
      <c r="X27" s="7" t="s">
        <v>1</v>
      </c>
      <c r="Y27" s="7" t="b">
        <v>1</v>
      </c>
      <c r="Z27" s="9" t="b">
        <v>0</v>
      </c>
      <c r="AA27" s="11" t="s">
        <v>1</v>
      </c>
      <c r="AB27" s="144" t="b">
        <v>0</v>
      </c>
      <c r="AC27" s="17">
        <v>109</v>
      </c>
      <c r="AD27" s="11" t="s">
        <v>346</v>
      </c>
      <c r="AE27" s="145" t="b">
        <v>1</v>
      </c>
      <c r="AF27" s="145" t="b">
        <v>0</v>
      </c>
      <c r="AG27" s="11" t="s">
        <v>346</v>
      </c>
      <c r="AH27" s="11" t="s">
        <v>340</v>
      </c>
      <c r="AI27" s="11" t="s">
        <v>360</v>
      </c>
      <c r="AJ27" s="11" t="s">
        <v>338</v>
      </c>
      <c r="AK27" s="11" t="s">
        <v>350</v>
      </c>
      <c r="AL27" s="11" t="s">
        <v>334</v>
      </c>
      <c r="AM27" s="11" t="s">
        <v>348</v>
      </c>
      <c r="AN27" s="11" t="s">
        <v>358</v>
      </c>
      <c r="AO27" s="18" t="s">
        <v>354</v>
      </c>
    </row>
    <row r="28" spans="1:41" x14ac:dyDescent="0.35">
      <c r="A28" s="7">
        <v>230</v>
      </c>
      <c r="B28" s="7" t="b">
        <v>0</v>
      </c>
      <c r="C28" s="7" t="b">
        <v>1</v>
      </c>
      <c r="D28" s="7" t="b">
        <v>0</v>
      </c>
      <c r="E28" s="7">
        <v>5</v>
      </c>
      <c r="F28" s="7">
        <v>8</v>
      </c>
      <c r="G28" s="7">
        <v>1</v>
      </c>
      <c r="H28" s="7" t="b">
        <v>1</v>
      </c>
      <c r="I28" s="7" t="b">
        <v>0</v>
      </c>
      <c r="J28" s="7">
        <v>18</v>
      </c>
      <c r="K28" s="7"/>
      <c r="L28" s="19">
        <v>13</v>
      </c>
      <c r="M28" s="152" t="s">
        <v>1</v>
      </c>
      <c r="N28" s="7" t="s">
        <v>462</v>
      </c>
      <c r="O28" s="17">
        <v>2</v>
      </c>
      <c r="P28" s="17">
        <v>6</v>
      </c>
      <c r="Q28" s="17">
        <v>125</v>
      </c>
      <c r="R28" s="26">
        <v>0.62962962962962965</v>
      </c>
      <c r="S28" s="12" t="s">
        <v>444</v>
      </c>
      <c r="T28" s="12" t="s">
        <v>445</v>
      </c>
      <c r="U28" s="12" t="s">
        <v>448</v>
      </c>
      <c r="V28" s="143">
        <v>670433455</v>
      </c>
      <c r="W28" s="143" t="b">
        <v>1</v>
      </c>
      <c r="X28" s="7" t="s">
        <v>1</v>
      </c>
      <c r="Y28" s="7" t="b">
        <v>1</v>
      </c>
      <c r="Z28" s="9" t="b">
        <v>0</v>
      </c>
      <c r="AA28" s="11" t="s">
        <v>1</v>
      </c>
      <c r="AB28" s="144" t="b">
        <v>0</v>
      </c>
      <c r="AC28" s="17">
        <v>115</v>
      </c>
      <c r="AD28" s="11" t="s">
        <v>350</v>
      </c>
      <c r="AE28" s="145" t="b">
        <v>1</v>
      </c>
      <c r="AF28" s="145" t="b">
        <v>0</v>
      </c>
      <c r="AG28" s="11" t="s">
        <v>346</v>
      </c>
      <c r="AH28" s="11" t="s">
        <v>340</v>
      </c>
      <c r="AI28" s="11" t="s">
        <v>360</v>
      </c>
      <c r="AJ28" s="11" t="s">
        <v>338</v>
      </c>
      <c r="AK28" s="11" t="s">
        <v>350</v>
      </c>
      <c r="AL28" s="11" t="s">
        <v>334</v>
      </c>
      <c r="AM28" s="11" t="s">
        <v>348</v>
      </c>
      <c r="AN28" s="11" t="s">
        <v>358</v>
      </c>
      <c r="AO28" s="18" t="s">
        <v>354</v>
      </c>
    </row>
    <row r="29" spans="1:41" x14ac:dyDescent="0.35">
      <c r="A29" s="7">
        <v>15</v>
      </c>
      <c r="B29" s="7" t="b">
        <v>0</v>
      </c>
      <c r="C29" s="7" t="b">
        <v>1</v>
      </c>
      <c r="D29" s="7" t="b">
        <v>0</v>
      </c>
      <c r="E29" s="7">
        <v>10</v>
      </c>
      <c r="F29" s="7">
        <v>3</v>
      </c>
      <c r="G29" s="7">
        <v>2</v>
      </c>
      <c r="H29" s="7" t="b">
        <v>1</v>
      </c>
      <c r="I29" s="7" t="b">
        <v>0</v>
      </c>
      <c r="J29" s="7">
        <v>19</v>
      </c>
      <c r="K29" s="7"/>
      <c r="L29" s="19">
        <v>13</v>
      </c>
      <c r="M29" s="152" t="s">
        <v>1</v>
      </c>
      <c r="N29" s="7" t="s">
        <v>367</v>
      </c>
      <c r="O29" s="17">
        <v>3</v>
      </c>
      <c r="P29" s="17">
        <v>6</v>
      </c>
      <c r="Q29" s="17">
        <v>125</v>
      </c>
      <c r="R29" s="26">
        <v>0.62962962962962965</v>
      </c>
      <c r="S29" s="12" t="s">
        <v>444</v>
      </c>
      <c r="T29" s="12" t="s">
        <v>445</v>
      </c>
      <c r="U29" s="12" t="s">
        <v>448</v>
      </c>
      <c r="V29" s="143">
        <v>443616974</v>
      </c>
      <c r="W29" s="143" t="b">
        <v>1</v>
      </c>
      <c r="X29" s="7" t="s">
        <v>1</v>
      </c>
      <c r="Y29" s="7" t="b">
        <v>1</v>
      </c>
      <c r="Z29" s="9" t="b">
        <v>0</v>
      </c>
      <c r="AA29" s="11" t="s">
        <v>1</v>
      </c>
      <c r="AB29" s="144" t="b">
        <v>0</v>
      </c>
      <c r="AC29" s="17">
        <v>107</v>
      </c>
      <c r="AD29" s="11" t="s">
        <v>344</v>
      </c>
      <c r="AE29" s="145" t="b">
        <v>1</v>
      </c>
      <c r="AF29" s="145" t="b">
        <v>1</v>
      </c>
      <c r="AG29" s="11" t="s">
        <v>342</v>
      </c>
      <c r="AH29" s="11" t="s">
        <v>340</v>
      </c>
      <c r="AI29" s="11" t="s">
        <v>360</v>
      </c>
      <c r="AJ29" s="11" t="s">
        <v>344</v>
      </c>
      <c r="AK29" s="11" t="s">
        <v>350</v>
      </c>
      <c r="AL29" s="11" t="s">
        <v>362</v>
      </c>
      <c r="AM29" s="11" t="s">
        <v>348</v>
      </c>
      <c r="AN29" s="11" t="s">
        <v>358</v>
      </c>
      <c r="AO29" s="18" t="s">
        <v>354</v>
      </c>
    </row>
    <row r="30" spans="1:41" x14ac:dyDescent="0.35">
      <c r="A30" s="7">
        <v>69</v>
      </c>
      <c r="B30" s="7" t="b">
        <v>0</v>
      </c>
      <c r="C30" s="7" t="b">
        <v>1</v>
      </c>
      <c r="D30" s="7" t="b">
        <v>0</v>
      </c>
      <c r="E30" s="7">
        <v>31</v>
      </c>
      <c r="F30" s="7">
        <v>-11</v>
      </c>
      <c r="G30" s="7">
        <v>1</v>
      </c>
      <c r="H30" s="7" t="b">
        <v>0</v>
      </c>
      <c r="I30" s="7" t="b">
        <v>0</v>
      </c>
      <c r="J30" s="7">
        <v>20</v>
      </c>
      <c r="K30" s="7"/>
      <c r="L30" s="19">
        <v>20</v>
      </c>
      <c r="M30" s="152" t="s">
        <v>463</v>
      </c>
      <c r="N30" s="7" t="s">
        <v>412</v>
      </c>
      <c r="O30" s="17">
        <v>6</v>
      </c>
      <c r="P30" s="17">
        <v>7</v>
      </c>
      <c r="Q30" s="17">
        <v>124</v>
      </c>
      <c r="R30" s="26">
        <v>0.61904761904761907</v>
      </c>
      <c r="S30" s="12" t="s">
        <v>444</v>
      </c>
      <c r="T30" s="12" t="s">
        <v>445</v>
      </c>
      <c r="U30" s="12" t="s">
        <v>448</v>
      </c>
      <c r="V30" s="143">
        <v>1739240520</v>
      </c>
      <c r="W30" s="143" t="b">
        <v>1</v>
      </c>
      <c r="X30" s="7">
        <v>157</v>
      </c>
      <c r="Y30" s="7" t="b">
        <v>1</v>
      </c>
      <c r="Z30" s="9" t="b">
        <v>0</v>
      </c>
      <c r="AA30" s="11" t="s">
        <v>1</v>
      </c>
      <c r="AB30" s="144" t="b">
        <v>0</v>
      </c>
      <c r="AC30" s="17">
        <v>120</v>
      </c>
      <c r="AD30" s="11" t="s">
        <v>344</v>
      </c>
      <c r="AE30" s="145" t="b">
        <v>1</v>
      </c>
      <c r="AF30" s="145" t="b">
        <v>1</v>
      </c>
      <c r="AG30" s="11" t="s">
        <v>342</v>
      </c>
      <c r="AH30" s="11" t="s">
        <v>366</v>
      </c>
      <c r="AI30" s="11" t="s">
        <v>360</v>
      </c>
      <c r="AJ30" s="11" t="s">
        <v>344</v>
      </c>
      <c r="AK30" s="11" t="s">
        <v>350</v>
      </c>
      <c r="AL30" s="11" t="s">
        <v>334</v>
      </c>
      <c r="AM30" s="11" t="s">
        <v>348</v>
      </c>
      <c r="AN30" s="11" t="s">
        <v>358</v>
      </c>
      <c r="AO30" s="18" t="s">
        <v>332</v>
      </c>
    </row>
    <row r="31" spans="1:41" x14ac:dyDescent="0.35">
      <c r="A31" s="7">
        <v>252</v>
      </c>
      <c r="B31" s="7" t="b">
        <v>0</v>
      </c>
      <c r="C31" s="7" t="b">
        <v>1</v>
      </c>
      <c r="D31" s="7" t="b">
        <v>0</v>
      </c>
      <c r="E31" s="7">
        <v>31</v>
      </c>
      <c r="F31" s="7">
        <v>-11</v>
      </c>
      <c r="G31" s="7">
        <v>2</v>
      </c>
      <c r="H31" s="7" t="b">
        <v>0</v>
      </c>
      <c r="I31" s="7" t="b">
        <v>0</v>
      </c>
      <c r="J31" s="7">
        <v>21</v>
      </c>
      <c r="K31" s="7"/>
      <c r="L31" s="19">
        <v>20</v>
      </c>
      <c r="M31" s="152" t="s">
        <v>463</v>
      </c>
      <c r="N31" s="7" t="s">
        <v>464</v>
      </c>
      <c r="O31" s="17">
        <v>6</v>
      </c>
      <c r="P31" s="17">
        <v>6</v>
      </c>
      <c r="Q31" s="17">
        <v>124</v>
      </c>
      <c r="R31" s="26">
        <v>0.6243386243386243</v>
      </c>
      <c r="S31" s="12" t="s">
        <v>444</v>
      </c>
      <c r="T31" s="12" t="s">
        <v>445</v>
      </c>
      <c r="U31" s="12" t="s">
        <v>446</v>
      </c>
      <c r="V31" s="143">
        <v>1504933855</v>
      </c>
      <c r="W31" s="143" t="b">
        <v>1</v>
      </c>
      <c r="X31" s="7">
        <v>168</v>
      </c>
      <c r="Y31" s="7" t="b">
        <v>1</v>
      </c>
      <c r="Z31" s="9" t="b">
        <v>0</v>
      </c>
      <c r="AA31" s="11" t="s">
        <v>1</v>
      </c>
      <c r="AB31" s="144" t="b">
        <v>0</v>
      </c>
      <c r="AC31" s="17">
        <v>115</v>
      </c>
      <c r="AD31" s="11" t="s">
        <v>350</v>
      </c>
      <c r="AE31" s="145" t="b">
        <v>1</v>
      </c>
      <c r="AF31" s="145" t="b">
        <v>0</v>
      </c>
      <c r="AG31" s="11" t="s">
        <v>342</v>
      </c>
      <c r="AH31" s="11" t="s">
        <v>340</v>
      </c>
      <c r="AI31" s="11" t="s">
        <v>336</v>
      </c>
      <c r="AJ31" s="11" t="s">
        <v>344</v>
      </c>
      <c r="AK31" s="11" t="s">
        <v>350</v>
      </c>
      <c r="AL31" s="11" t="s">
        <v>334</v>
      </c>
      <c r="AM31" s="11" t="s">
        <v>356</v>
      </c>
      <c r="AN31" s="11" t="s">
        <v>358</v>
      </c>
      <c r="AO31" s="18" t="s">
        <v>354</v>
      </c>
    </row>
    <row r="32" spans="1:41" s="8" customFormat="1" x14ac:dyDescent="0.35">
      <c r="A32" s="7">
        <v>63</v>
      </c>
      <c r="B32" s="7" t="b">
        <v>0</v>
      </c>
      <c r="C32" s="7" t="b">
        <v>1</v>
      </c>
      <c r="D32" s="7" t="b">
        <v>0</v>
      </c>
      <c r="E32" s="7">
        <v>20</v>
      </c>
      <c r="F32" s="7">
        <v>0</v>
      </c>
      <c r="G32" s="7">
        <v>3</v>
      </c>
      <c r="H32" s="7" t="b">
        <v>0</v>
      </c>
      <c r="I32" s="7" t="b">
        <v>0</v>
      </c>
      <c r="J32" s="7">
        <v>22</v>
      </c>
      <c r="K32" s="7"/>
      <c r="L32" s="19">
        <v>20</v>
      </c>
      <c r="M32" s="152" t="s">
        <v>1</v>
      </c>
      <c r="N32" s="7" t="s">
        <v>465</v>
      </c>
      <c r="O32" s="17">
        <v>3</v>
      </c>
      <c r="P32" s="17">
        <v>5</v>
      </c>
      <c r="Q32" s="17">
        <v>124</v>
      </c>
      <c r="R32" s="26">
        <v>0.62962962962962965</v>
      </c>
      <c r="S32" s="12" t="s">
        <v>444</v>
      </c>
      <c r="T32" s="12" t="s">
        <v>445</v>
      </c>
      <c r="U32" s="12" t="s">
        <v>448</v>
      </c>
      <c r="V32" s="143">
        <v>820327694</v>
      </c>
      <c r="W32" s="143" t="b">
        <v>0</v>
      </c>
      <c r="X32" s="7" t="s">
        <v>1</v>
      </c>
      <c r="Y32" s="7" t="b">
        <v>1</v>
      </c>
      <c r="Z32" s="9" t="b">
        <v>0</v>
      </c>
      <c r="AA32" s="11" t="s">
        <v>1</v>
      </c>
      <c r="AB32" s="144" t="b">
        <v>0</v>
      </c>
      <c r="AC32" s="17">
        <v>110</v>
      </c>
      <c r="AD32" s="11" t="s">
        <v>348</v>
      </c>
      <c r="AE32" s="145" t="b">
        <v>1</v>
      </c>
      <c r="AF32" s="145" t="b">
        <v>0</v>
      </c>
      <c r="AG32" s="11" t="s">
        <v>346</v>
      </c>
      <c r="AH32" s="11" t="s">
        <v>340</v>
      </c>
      <c r="AI32" s="11" t="s">
        <v>360</v>
      </c>
      <c r="AJ32" s="11" t="s">
        <v>344</v>
      </c>
      <c r="AK32" s="11" t="s">
        <v>350</v>
      </c>
      <c r="AL32" s="11" t="s">
        <v>334</v>
      </c>
      <c r="AM32" s="11" t="s">
        <v>348</v>
      </c>
      <c r="AN32" s="11" t="s">
        <v>358</v>
      </c>
      <c r="AO32" s="18" t="s">
        <v>354</v>
      </c>
    </row>
    <row r="33" spans="1:41" x14ac:dyDescent="0.35">
      <c r="A33" s="7">
        <v>46</v>
      </c>
      <c r="B33" s="7" t="b">
        <v>0</v>
      </c>
      <c r="C33" s="7" t="b">
        <v>1</v>
      </c>
      <c r="D33" s="7" t="b">
        <v>0</v>
      </c>
      <c r="E33" s="7">
        <v>20</v>
      </c>
      <c r="F33" s="7">
        <v>0</v>
      </c>
      <c r="G33" s="7">
        <v>4</v>
      </c>
      <c r="H33" s="7" t="b">
        <v>0</v>
      </c>
      <c r="I33" s="7" t="b">
        <v>0</v>
      </c>
      <c r="J33" s="7">
        <v>23</v>
      </c>
      <c r="K33" s="7"/>
      <c r="L33" s="19">
        <v>20</v>
      </c>
      <c r="M33" s="152" t="s">
        <v>1</v>
      </c>
      <c r="N33" s="7" t="s">
        <v>466</v>
      </c>
      <c r="O33" s="17">
        <v>3</v>
      </c>
      <c r="P33" s="17">
        <v>6</v>
      </c>
      <c r="Q33" s="17">
        <v>124</v>
      </c>
      <c r="R33" s="26">
        <v>0.6243386243386243</v>
      </c>
      <c r="S33" s="12" t="s">
        <v>448</v>
      </c>
      <c r="T33" s="12" t="s">
        <v>452</v>
      </c>
      <c r="U33" s="12" t="s">
        <v>448</v>
      </c>
      <c r="V33" s="143">
        <v>532095727</v>
      </c>
      <c r="W33" s="143" t="b">
        <v>1</v>
      </c>
      <c r="X33" s="7" t="s">
        <v>1</v>
      </c>
      <c r="Y33" s="7" t="b">
        <v>1</v>
      </c>
      <c r="Z33" s="9" t="b">
        <v>0</v>
      </c>
      <c r="AA33" s="11" t="s">
        <v>1</v>
      </c>
      <c r="AB33" s="144" t="b">
        <v>0</v>
      </c>
      <c r="AC33" s="17">
        <v>107</v>
      </c>
      <c r="AD33" s="11" t="s">
        <v>346</v>
      </c>
      <c r="AE33" s="145" t="b">
        <v>1</v>
      </c>
      <c r="AF33" s="145" t="b">
        <v>0</v>
      </c>
      <c r="AG33" s="11" t="s">
        <v>346</v>
      </c>
      <c r="AH33" s="11" t="s">
        <v>340</v>
      </c>
      <c r="AI33" s="11" t="s">
        <v>360</v>
      </c>
      <c r="AJ33" s="11" t="s">
        <v>338</v>
      </c>
      <c r="AK33" s="11" t="s">
        <v>350</v>
      </c>
      <c r="AL33" s="11" t="s">
        <v>334</v>
      </c>
      <c r="AM33" s="11" t="s">
        <v>348</v>
      </c>
      <c r="AN33" s="11" t="s">
        <v>358</v>
      </c>
      <c r="AO33" s="18" t="s">
        <v>332</v>
      </c>
    </row>
    <row r="34" spans="1:41" x14ac:dyDescent="0.35">
      <c r="A34" s="7">
        <v>27</v>
      </c>
      <c r="B34" s="7" t="b">
        <v>0</v>
      </c>
      <c r="C34" s="7" t="b">
        <v>1</v>
      </c>
      <c r="D34" s="7" t="b">
        <v>0</v>
      </c>
      <c r="E34" s="7">
        <v>22</v>
      </c>
      <c r="F34" s="7">
        <v>-2</v>
      </c>
      <c r="G34" s="7">
        <v>5</v>
      </c>
      <c r="H34" s="7" t="b">
        <v>0</v>
      </c>
      <c r="I34" s="7" t="b">
        <v>0</v>
      </c>
      <c r="J34" s="7">
        <v>24</v>
      </c>
      <c r="K34" s="7"/>
      <c r="L34" s="19">
        <v>20</v>
      </c>
      <c r="M34" s="152" t="s">
        <v>1</v>
      </c>
      <c r="N34" s="7" t="s">
        <v>414</v>
      </c>
      <c r="O34" s="17">
        <v>4</v>
      </c>
      <c r="P34" s="17">
        <v>4</v>
      </c>
      <c r="Q34" s="17">
        <v>124</v>
      </c>
      <c r="R34" s="26">
        <v>0.63492063492063489</v>
      </c>
      <c r="S34" s="12" t="s">
        <v>444</v>
      </c>
      <c r="T34" s="12" t="s">
        <v>452</v>
      </c>
      <c r="U34" s="12" t="s">
        <v>448</v>
      </c>
      <c r="V34" s="143">
        <v>137362849</v>
      </c>
      <c r="W34" s="143" t="b">
        <v>1</v>
      </c>
      <c r="X34" s="7" t="s">
        <v>1</v>
      </c>
      <c r="Y34" s="7" t="b">
        <v>1</v>
      </c>
      <c r="Z34" s="9" t="b">
        <v>0</v>
      </c>
      <c r="AA34" s="11" t="s">
        <v>1</v>
      </c>
      <c r="AB34" s="144" t="b">
        <v>0</v>
      </c>
      <c r="AC34" s="17">
        <v>118</v>
      </c>
      <c r="AD34" s="11" t="s">
        <v>354</v>
      </c>
      <c r="AE34" s="145" t="b">
        <v>1</v>
      </c>
      <c r="AF34" s="145" t="b">
        <v>0</v>
      </c>
      <c r="AG34" s="11" t="s">
        <v>346</v>
      </c>
      <c r="AH34" s="11" t="s">
        <v>340</v>
      </c>
      <c r="AI34" s="11" t="s">
        <v>360</v>
      </c>
      <c r="AJ34" s="11" t="s">
        <v>338</v>
      </c>
      <c r="AK34" s="11" t="s">
        <v>364</v>
      </c>
      <c r="AL34" s="11" t="s">
        <v>334</v>
      </c>
      <c r="AM34" s="11" t="s">
        <v>356</v>
      </c>
      <c r="AN34" s="11" t="s">
        <v>358</v>
      </c>
      <c r="AO34" s="18" t="s">
        <v>354</v>
      </c>
    </row>
    <row r="35" spans="1:41" s="8" customFormat="1" x14ac:dyDescent="0.35">
      <c r="A35" s="7">
        <v>22</v>
      </c>
      <c r="B35" s="7" t="b">
        <v>0</v>
      </c>
      <c r="C35" s="7" t="b">
        <v>1</v>
      </c>
      <c r="D35" s="7" t="b">
        <v>0</v>
      </c>
      <c r="E35" s="7">
        <v>22</v>
      </c>
      <c r="F35" s="7">
        <v>3</v>
      </c>
      <c r="G35" s="7">
        <v>1</v>
      </c>
      <c r="H35" s="7" t="b">
        <v>1</v>
      </c>
      <c r="I35" s="7" t="b">
        <v>0</v>
      </c>
      <c r="J35" s="7">
        <v>25</v>
      </c>
      <c r="K35" s="7"/>
      <c r="L35" s="19">
        <v>25</v>
      </c>
      <c r="M35" s="152" t="s">
        <v>1</v>
      </c>
      <c r="N35" s="7" t="s">
        <v>467</v>
      </c>
      <c r="O35" s="17">
        <v>3</v>
      </c>
      <c r="P35" s="17">
        <v>6</v>
      </c>
      <c r="Q35" s="17">
        <v>123</v>
      </c>
      <c r="R35" s="26">
        <v>0.61904761904761907</v>
      </c>
      <c r="S35" s="12" t="s">
        <v>444</v>
      </c>
      <c r="T35" s="12" t="s">
        <v>445</v>
      </c>
      <c r="U35" s="12" t="s">
        <v>448</v>
      </c>
      <c r="V35" s="143">
        <v>1841476056</v>
      </c>
      <c r="W35" s="143" t="b">
        <v>1</v>
      </c>
      <c r="X35" s="7" t="s">
        <v>1</v>
      </c>
      <c r="Y35" s="7" t="b">
        <v>1</v>
      </c>
      <c r="Z35" s="9" t="b">
        <v>0</v>
      </c>
      <c r="AA35" s="11" t="s">
        <v>1</v>
      </c>
      <c r="AB35" s="144" t="b">
        <v>0</v>
      </c>
      <c r="AC35" s="17">
        <v>115</v>
      </c>
      <c r="AD35" s="11" t="s">
        <v>1</v>
      </c>
      <c r="AE35" s="145" t="b">
        <v>0</v>
      </c>
      <c r="AF35" s="145" t="b">
        <v>0</v>
      </c>
      <c r="AG35" s="11" t="s">
        <v>342</v>
      </c>
      <c r="AH35" s="11" t="s">
        <v>340</v>
      </c>
      <c r="AI35" s="11" t="s">
        <v>360</v>
      </c>
      <c r="AJ35" s="11" t="s">
        <v>338</v>
      </c>
      <c r="AK35" s="11" t="s">
        <v>350</v>
      </c>
      <c r="AL35" s="11" t="s">
        <v>334</v>
      </c>
      <c r="AM35" s="11" t="s">
        <v>348</v>
      </c>
      <c r="AN35" s="11" t="s">
        <v>358</v>
      </c>
      <c r="AO35" s="18" t="s">
        <v>354</v>
      </c>
    </row>
    <row r="36" spans="1:41" x14ac:dyDescent="0.35">
      <c r="A36" s="7">
        <v>256</v>
      </c>
      <c r="B36" s="7" t="b">
        <v>0</v>
      </c>
      <c r="C36" s="7" t="b">
        <v>1</v>
      </c>
      <c r="D36" s="7" t="b">
        <v>0</v>
      </c>
      <c r="E36" s="7">
        <v>44</v>
      </c>
      <c r="F36" s="7">
        <v>-19</v>
      </c>
      <c r="G36" s="7">
        <v>2</v>
      </c>
      <c r="H36" s="7" t="b">
        <v>1</v>
      </c>
      <c r="I36" s="7" t="b">
        <v>0</v>
      </c>
      <c r="J36" s="7">
        <v>26</v>
      </c>
      <c r="K36" s="7"/>
      <c r="L36" s="19">
        <v>25</v>
      </c>
      <c r="M36" s="152" t="s">
        <v>463</v>
      </c>
      <c r="N36" s="7" t="s">
        <v>422</v>
      </c>
      <c r="O36" s="17">
        <v>6</v>
      </c>
      <c r="P36" s="17">
        <v>4</v>
      </c>
      <c r="Q36" s="17">
        <v>123</v>
      </c>
      <c r="R36" s="26">
        <v>0.62962962962962965</v>
      </c>
      <c r="S36" s="12" t="s">
        <v>444</v>
      </c>
      <c r="T36" s="12" t="s">
        <v>445</v>
      </c>
      <c r="U36" s="12" t="s">
        <v>448</v>
      </c>
      <c r="V36" s="143">
        <v>1509710570</v>
      </c>
      <c r="W36" s="143" t="b">
        <v>0</v>
      </c>
      <c r="X36" s="7" t="s">
        <v>1</v>
      </c>
      <c r="Y36" s="7" t="b">
        <v>1</v>
      </c>
      <c r="Z36" s="9" t="b">
        <v>0</v>
      </c>
      <c r="AA36" s="11" t="s">
        <v>1</v>
      </c>
      <c r="AB36" s="144" t="b">
        <v>0</v>
      </c>
      <c r="AC36" s="17">
        <v>117</v>
      </c>
      <c r="AD36" s="11" t="s">
        <v>358</v>
      </c>
      <c r="AE36" s="145" t="b">
        <v>1</v>
      </c>
      <c r="AF36" s="145" t="b">
        <v>1</v>
      </c>
      <c r="AG36" s="11" t="s">
        <v>346</v>
      </c>
      <c r="AH36" s="11" t="s">
        <v>366</v>
      </c>
      <c r="AI36" s="11" t="s">
        <v>360</v>
      </c>
      <c r="AJ36" s="11" t="s">
        <v>344</v>
      </c>
      <c r="AK36" s="11" t="s">
        <v>364</v>
      </c>
      <c r="AL36" s="11" t="s">
        <v>334</v>
      </c>
      <c r="AM36" s="11" t="s">
        <v>348</v>
      </c>
      <c r="AN36" s="11" t="s">
        <v>358</v>
      </c>
      <c r="AO36" s="18" t="s">
        <v>332</v>
      </c>
    </row>
    <row r="37" spans="1:41" x14ac:dyDescent="0.35">
      <c r="A37" s="7">
        <v>106</v>
      </c>
      <c r="B37" s="7" t="b">
        <v>0</v>
      </c>
      <c r="C37" s="7" t="b">
        <v>1</v>
      </c>
      <c r="D37" s="7" t="b">
        <v>0</v>
      </c>
      <c r="E37" s="7">
        <v>26</v>
      </c>
      <c r="F37" s="7">
        <v>-1</v>
      </c>
      <c r="G37" s="7">
        <v>3</v>
      </c>
      <c r="H37" s="7" t="b">
        <v>1</v>
      </c>
      <c r="I37" s="7" t="b">
        <v>0</v>
      </c>
      <c r="J37" s="7">
        <v>27</v>
      </c>
      <c r="K37" s="7"/>
      <c r="L37" s="19">
        <v>25</v>
      </c>
      <c r="M37" s="152" t="s">
        <v>1</v>
      </c>
      <c r="N37" s="7" t="s">
        <v>468</v>
      </c>
      <c r="O37" s="17">
        <v>4</v>
      </c>
      <c r="P37" s="17">
        <v>5</v>
      </c>
      <c r="Q37" s="17">
        <v>123</v>
      </c>
      <c r="R37" s="26">
        <v>0.6243386243386243</v>
      </c>
      <c r="S37" s="12" t="s">
        <v>448</v>
      </c>
      <c r="T37" s="12" t="s">
        <v>445</v>
      </c>
      <c r="U37" s="12" t="s">
        <v>448</v>
      </c>
      <c r="V37" s="143">
        <v>1455726488</v>
      </c>
      <c r="W37" s="143" t="b">
        <v>1</v>
      </c>
      <c r="X37" s="7" t="s">
        <v>1</v>
      </c>
      <c r="Y37" s="7" t="b">
        <v>1</v>
      </c>
      <c r="Z37" s="9" t="b">
        <v>0</v>
      </c>
      <c r="AA37" s="11" t="s">
        <v>1</v>
      </c>
      <c r="AB37" s="144" t="b">
        <v>0</v>
      </c>
      <c r="AC37" s="17">
        <v>110</v>
      </c>
      <c r="AD37" s="11" t="s">
        <v>342</v>
      </c>
      <c r="AE37" s="145" t="b">
        <v>1</v>
      </c>
      <c r="AF37" s="145" t="b">
        <v>1</v>
      </c>
      <c r="AG37" s="11" t="s">
        <v>342</v>
      </c>
      <c r="AH37" s="11" t="s">
        <v>340</v>
      </c>
      <c r="AI37" s="11" t="s">
        <v>360</v>
      </c>
      <c r="AJ37" s="11" t="s">
        <v>344</v>
      </c>
      <c r="AK37" s="11" t="s">
        <v>350</v>
      </c>
      <c r="AL37" s="11" t="s">
        <v>334</v>
      </c>
      <c r="AM37" s="11" t="s">
        <v>348</v>
      </c>
      <c r="AN37" s="11" t="s">
        <v>358</v>
      </c>
      <c r="AO37" s="18" t="s">
        <v>354</v>
      </c>
    </row>
    <row r="38" spans="1:41" x14ac:dyDescent="0.35">
      <c r="A38" s="7">
        <v>310</v>
      </c>
      <c r="B38" s="7" t="b">
        <v>0</v>
      </c>
      <c r="C38" s="7" t="b">
        <v>1</v>
      </c>
      <c r="D38" s="7" t="b">
        <v>0</v>
      </c>
      <c r="E38" s="7">
        <v>22</v>
      </c>
      <c r="F38" s="7">
        <v>3</v>
      </c>
      <c r="G38" s="7">
        <v>4</v>
      </c>
      <c r="H38" s="7" t="b">
        <v>1</v>
      </c>
      <c r="I38" s="7" t="b">
        <v>0</v>
      </c>
      <c r="J38" s="7">
        <v>28</v>
      </c>
      <c r="K38" s="7"/>
      <c r="L38" s="19">
        <v>25</v>
      </c>
      <c r="M38" s="152" t="s">
        <v>1</v>
      </c>
      <c r="N38" s="7" t="s">
        <v>469</v>
      </c>
      <c r="O38" s="17">
        <v>3</v>
      </c>
      <c r="P38" s="17">
        <v>7</v>
      </c>
      <c r="Q38" s="17">
        <v>123</v>
      </c>
      <c r="R38" s="26">
        <v>0.61375661375661372</v>
      </c>
      <c r="S38" s="12" t="s">
        <v>444</v>
      </c>
      <c r="T38" s="12" t="s">
        <v>445</v>
      </c>
      <c r="U38" s="12" t="s">
        <v>448</v>
      </c>
      <c r="V38" s="143">
        <v>1439387149</v>
      </c>
      <c r="W38" s="143" t="b">
        <v>0</v>
      </c>
      <c r="X38" s="7" t="s">
        <v>1</v>
      </c>
      <c r="Y38" s="7" t="b">
        <v>1</v>
      </c>
      <c r="Z38" s="9" t="b">
        <v>0</v>
      </c>
      <c r="AA38" s="11" t="s">
        <v>1</v>
      </c>
      <c r="AB38" s="144" t="b">
        <v>0</v>
      </c>
      <c r="AC38" s="17">
        <v>118</v>
      </c>
      <c r="AD38" s="11" t="s">
        <v>348</v>
      </c>
      <c r="AE38" s="145" t="b">
        <v>1</v>
      </c>
      <c r="AF38" s="145" t="b">
        <v>0</v>
      </c>
      <c r="AG38" s="11" t="s">
        <v>346</v>
      </c>
      <c r="AH38" s="11" t="s">
        <v>340</v>
      </c>
      <c r="AI38" s="11" t="s">
        <v>360</v>
      </c>
      <c r="AJ38" s="11" t="s">
        <v>344</v>
      </c>
      <c r="AK38" s="11" t="s">
        <v>364</v>
      </c>
      <c r="AL38" s="11" t="s">
        <v>362</v>
      </c>
      <c r="AM38" s="11" t="s">
        <v>348</v>
      </c>
      <c r="AN38" s="11" t="s">
        <v>358</v>
      </c>
      <c r="AO38" s="18" t="s">
        <v>354</v>
      </c>
    </row>
    <row r="39" spans="1:41" x14ac:dyDescent="0.35">
      <c r="A39" s="7">
        <v>307</v>
      </c>
      <c r="B39" s="7" t="b">
        <v>0</v>
      </c>
      <c r="C39" s="7" t="b">
        <v>1</v>
      </c>
      <c r="D39" s="7" t="b">
        <v>0</v>
      </c>
      <c r="E39" s="7">
        <v>22</v>
      </c>
      <c r="F39" s="7">
        <v>3</v>
      </c>
      <c r="G39" s="7">
        <v>5</v>
      </c>
      <c r="H39" s="7" t="b">
        <v>1</v>
      </c>
      <c r="I39" s="7" t="b">
        <v>0</v>
      </c>
      <c r="J39" s="7">
        <v>29</v>
      </c>
      <c r="K39" s="7"/>
      <c r="L39" s="19">
        <v>25</v>
      </c>
      <c r="M39" s="152" t="s">
        <v>1</v>
      </c>
      <c r="N39" s="7" t="s">
        <v>470</v>
      </c>
      <c r="O39" s="17">
        <v>3</v>
      </c>
      <c r="P39" s="17">
        <v>6</v>
      </c>
      <c r="Q39" s="17">
        <v>123</v>
      </c>
      <c r="R39" s="26">
        <v>0.61904761904761907</v>
      </c>
      <c r="S39" s="12" t="s">
        <v>444</v>
      </c>
      <c r="T39" s="12" t="s">
        <v>445</v>
      </c>
      <c r="U39" s="12" t="s">
        <v>448</v>
      </c>
      <c r="V39" s="143">
        <v>684473095</v>
      </c>
      <c r="W39" s="143" t="b">
        <v>1</v>
      </c>
      <c r="X39" s="7" t="s">
        <v>1</v>
      </c>
      <c r="Y39" s="7" t="b">
        <v>1</v>
      </c>
      <c r="Z39" s="9" t="b">
        <v>0</v>
      </c>
      <c r="AA39" s="11" t="s">
        <v>1</v>
      </c>
      <c r="AB39" s="144" t="b">
        <v>0</v>
      </c>
      <c r="AC39" s="17">
        <v>113</v>
      </c>
      <c r="AD39" s="11" t="s">
        <v>346</v>
      </c>
      <c r="AE39" s="145" t="b">
        <v>1</v>
      </c>
      <c r="AF39" s="145" t="b">
        <v>0</v>
      </c>
      <c r="AG39" s="11" t="s">
        <v>346</v>
      </c>
      <c r="AH39" s="11" t="s">
        <v>340</v>
      </c>
      <c r="AI39" s="11" t="s">
        <v>360</v>
      </c>
      <c r="AJ39" s="11" t="s">
        <v>338</v>
      </c>
      <c r="AK39" s="11" t="s">
        <v>350</v>
      </c>
      <c r="AL39" s="11" t="s">
        <v>334</v>
      </c>
      <c r="AM39" s="11" t="s">
        <v>356</v>
      </c>
      <c r="AN39" s="11" t="s">
        <v>358</v>
      </c>
      <c r="AO39" s="18" t="s">
        <v>354</v>
      </c>
    </row>
    <row r="40" spans="1:41" x14ac:dyDescent="0.35">
      <c r="A40" s="7">
        <v>148</v>
      </c>
      <c r="B40" s="7" t="b">
        <v>0</v>
      </c>
      <c r="C40" s="7" t="b">
        <v>1</v>
      </c>
      <c r="D40" s="7" t="b">
        <v>0</v>
      </c>
      <c r="E40" s="7">
        <v>31</v>
      </c>
      <c r="F40" s="7">
        <v>-1</v>
      </c>
      <c r="G40" s="7">
        <v>1</v>
      </c>
      <c r="H40" s="7" t="b">
        <v>0</v>
      </c>
      <c r="I40" s="7" t="b">
        <v>0</v>
      </c>
      <c r="J40" s="7">
        <v>30</v>
      </c>
      <c r="K40" s="7"/>
      <c r="L40" s="19">
        <v>30</v>
      </c>
      <c r="M40" s="152" t="s">
        <v>1</v>
      </c>
      <c r="N40" s="7" t="s">
        <v>419</v>
      </c>
      <c r="O40" s="17">
        <v>4</v>
      </c>
      <c r="P40" s="17">
        <v>4</v>
      </c>
      <c r="Q40" s="17">
        <v>122</v>
      </c>
      <c r="R40" s="26">
        <v>0.6243386243386243</v>
      </c>
      <c r="S40" s="12" t="s">
        <v>444</v>
      </c>
      <c r="T40" s="12" t="s">
        <v>445</v>
      </c>
      <c r="U40" s="12" t="s">
        <v>448</v>
      </c>
      <c r="V40" s="143">
        <v>2116466589</v>
      </c>
      <c r="W40" s="143" t="b">
        <v>1</v>
      </c>
      <c r="X40" s="7" t="s">
        <v>1</v>
      </c>
      <c r="Y40" s="7" t="b">
        <v>1</v>
      </c>
      <c r="Z40" s="9" t="b">
        <v>0</v>
      </c>
      <c r="AA40" s="11" t="s">
        <v>1</v>
      </c>
      <c r="AB40" s="144" t="b">
        <v>0</v>
      </c>
      <c r="AC40" s="17">
        <v>112</v>
      </c>
      <c r="AD40" s="11" t="s">
        <v>358</v>
      </c>
      <c r="AE40" s="145" t="b">
        <v>1</v>
      </c>
      <c r="AF40" s="145" t="b">
        <v>1</v>
      </c>
      <c r="AG40" s="11" t="s">
        <v>342</v>
      </c>
      <c r="AH40" s="11" t="s">
        <v>340</v>
      </c>
      <c r="AI40" s="11" t="s">
        <v>360</v>
      </c>
      <c r="AJ40" s="11" t="s">
        <v>344</v>
      </c>
      <c r="AK40" s="11" t="s">
        <v>350</v>
      </c>
      <c r="AL40" s="11" t="s">
        <v>334</v>
      </c>
      <c r="AM40" s="11" t="s">
        <v>348</v>
      </c>
      <c r="AN40" s="11" t="s">
        <v>358</v>
      </c>
      <c r="AO40" s="18" t="s">
        <v>354</v>
      </c>
    </row>
    <row r="41" spans="1:41" s="8" customFormat="1" x14ac:dyDescent="0.35">
      <c r="A41" s="7">
        <v>34</v>
      </c>
      <c r="B41" s="7" t="b">
        <v>0</v>
      </c>
      <c r="C41" s="7" t="b">
        <v>1</v>
      </c>
      <c r="D41" s="7" t="b">
        <v>0</v>
      </c>
      <c r="E41" s="7">
        <v>26</v>
      </c>
      <c r="F41" s="7">
        <v>4</v>
      </c>
      <c r="G41" s="7">
        <v>2</v>
      </c>
      <c r="H41" s="7" t="b">
        <v>0</v>
      </c>
      <c r="I41" s="7" t="b">
        <v>0</v>
      </c>
      <c r="J41" s="7">
        <v>31</v>
      </c>
      <c r="K41" s="7"/>
      <c r="L41" s="19">
        <v>30</v>
      </c>
      <c r="M41" s="152" t="s">
        <v>1</v>
      </c>
      <c r="N41" s="7" t="s">
        <v>368</v>
      </c>
      <c r="O41" s="17">
        <v>3</v>
      </c>
      <c r="P41" s="17">
        <v>5</v>
      </c>
      <c r="Q41" s="17">
        <v>122</v>
      </c>
      <c r="R41" s="26">
        <v>0.61904761904761907</v>
      </c>
      <c r="S41" s="12" t="s">
        <v>448</v>
      </c>
      <c r="T41" s="12" t="s">
        <v>445</v>
      </c>
      <c r="U41" s="12" t="s">
        <v>446</v>
      </c>
      <c r="V41" s="143">
        <v>1791507360</v>
      </c>
      <c r="W41" s="143" t="b">
        <v>1</v>
      </c>
      <c r="X41" s="7" t="s">
        <v>1</v>
      </c>
      <c r="Y41" s="7" t="b">
        <v>1</v>
      </c>
      <c r="Z41" s="9" t="b">
        <v>0</v>
      </c>
      <c r="AA41" s="11" t="s">
        <v>1</v>
      </c>
      <c r="AB41" s="144" t="b">
        <v>0</v>
      </c>
      <c r="AC41" s="17">
        <v>108</v>
      </c>
      <c r="AD41" s="11" t="s">
        <v>348</v>
      </c>
      <c r="AE41" s="145" t="b">
        <v>1</v>
      </c>
      <c r="AF41" s="145" t="b">
        <v>0</v>
      </c>
      <c r="AG41" s="11" t="s">
        <v>342</v>
      </c>
      <c r="AH41" s="11" t="s">
        <v>340</v>
      </c>
      <c r="AI41" s="11" t="s">
        <v>360</v>
      </c>
      <c r="AJ41" s="11" t="s">
        <v>338</v>
      </c>
      <c r="AK41" s="11" t="s">
        <v>350</v>
      </c>
      <c r="AL41" s="11" t="s">
        <v>334</v>
      </c>
      <c r="AM41" s="11" t="s">
        <v>348</v>
      </c>
      <c r="AN41" s="11" t="s">
        <v>358</v>
      </c>
      <c r="AO41" s="18" t="s">
        <v>354</v>
      </c>
    </row>
    <row r="42" spans="1:41" x14ac:dyDescent="0.35">
      <c r="A42" s="7">
        <v>113</v>
      </c>
      <c r="B42" s="7" t="b">
        <v>0</v>
      </c>
      <c r="C42" s="7" t="b">
        <v>1</v>
      </c>
      <c r="D42" s="7" t="b">
        <v>0</v>
      </c>
      <c r="E42" s="7">
        <v>26</v>
      </c>
      <c r="F42" s="7">
        <v>4</v>
      </c>
      <c r="G42" s="7">
        <v>3</v>
      </c>
      <c r="H42" s="7" t="b">
        <v>0</v>
      </c>
      <c r="I42" s="7" t="b">
        <v>0</v>
      </c>
      <c r="J42" s="7">
        <v>32</v>
      </c>
      <c r="K42" s="7"/>
      <c r="L42" s="19">
        <v>30</v>
      </c>
      <c r="M42" s="152" t="s">
        <v>1</v>
      </c>
      <c r="N42" s="7" t="s">
        <v>471</v>
      </c>
      <c r="O42" s="17">
        <v>3</v>
      </c>
      <c r="P42" s="17">
        <v>5</v>
      </c>
      <c r="Q42" s="17">
        <v>122</v>
      </c>
      <c r="R42" s="26">
        <v>0.61904761904761907</v>
      </c>
      <c r="S42" s="12" t="s">
        <v>444</v>
      </c>
      <c r="T42" s="12" t="s">
        <v>445</v>
      </c>
      <c r="U42" s="12" t="s">
        <v>448</v>
      </c>
      <c r="V42" s="143">
        <v>987739972</v>
      </c>
      <c r="W42" s="143" t="b">
        <v>1</v>
      </c>
      <c r="X42" s="7" t="s">
        <v>1</v>
      </c>
      <c r="Y42" s="7" t="b">
        <v>1</v>
      </c>
      <c r="Z42" s="9" t="b">
        <v>0</v>
      </c>
      <c r="AA42" s="11" t="s">
        <v>1</v>
      </c>
      <c r="AB42" s="144" t="b">
        <v>0</v>
      </c>
      <c r="AC42" s="17">
        <v>115</v>
      </c>
      <c r="AD42" s="11" t="s">
        <v>346</v>
      </c>
      <c r="AE42" s="145" t="b">
        <v>1</v>
      </c>
      <c r="AF42" s="145" t="b">
        <v>0</v>
      </c>
      <c r="AG42" s="11" t="s">
        <v>346</v>
      </c>
      <c r="AH42" s="11" t="s">
        <v>340</v>
      </c>
      <c r="AI42" s="11" t="s">
        <v>360</v>
      </c>
      <c r="AJ42" s="11" t="s">
        <v>338</v>
      </c>
      <c r="AK42" s="11" t="s">
        <v>350</v>
      </c>
      <c r="AL42" s="11" t="s">
        <v>334</v>
      </c>
      <c r="AM42" s="11" t="s">
        <v>356</v>
      </c>
      <c r="AN42" s="11" t="s">
        <v>358</v>
      </c>
      <c r="AO42" s="18" t="s">
        <v>354</v>
      </c>
    </row>
    <row r="43" spans="1:41" x14ac:dyDescent="0.35">
      <c r="A43" s="7">
        <v>294</v>
      </c>
      <c r="B43" s="7" t="b">
        <v>0</v>
      </c>
      <c r="C43" s="7" t="b">
        <v>0</v>
      </c>
      <c r="D43" s="7" t="b">
        <v>0</v>
      </c>
      <c r="E43" s="7">
        <v>31</v>
      </c>
      <c r="F43" s="7">
        <v>-1</v>
      </c>
      <c r="G43" s="7">
        <v>4</v>
      </c>
      <c r="H43" s="7" t="b">
        <v>0</v>
      </c>
      <c r="I43" s="7" t="b">
        <v>0</v>
      </c>
      <c r="J43" s="7">
        <v>33</v>
      </c>
      <c r="K43" s="7"/>
      <c r="L43" s="19">
        <v>30</v>
      </c>
      <c r="M43" s="152" t="s">
        <v>1</v>
      </c>
      <c r="N43" s="7" t="s">
        <v>472</v>
      </c>
      <c r="O43" s="17">
        <v>4</v>
      </c>
      <c r="P43" s="17">
        <v>6</v>
      </c>
      <c r="Q43" s="17">
        <v>122</v>
      </c>
      <c r="R43" s="26">
        <v>0.61375661375661372</v>
      </c>
      <c r="S43" s="12" t="s">
        <v>448</v>
      </c>
      <c r="T43" s="12" t="s">
        <v>445</v>
      </c>
      <c r="U43" s="12" t="s">
        <v>448</v>
      </c>
      <c r="V43" s="143">
        <v>833457995</v>
      </c>
      <c r="W43" s="143" t="b">
        <v>1</v>
      </c>
      <c r="X43" s="7" t="s">
        <v>1</v>
      </c>
      <c r="Y43" s="7" t="b">
        <v>1</v>
      </c>
      <c r="Z43" s="9" t="b">
        <v>0</v>
      </c>
      <c r="AA43" s="11" t="s">
        <v>1</v>
      </c>
      <c r="AB43" s="144" t="b">
        <v>0</v>
      </c>
      <c r="AC43" s="17">
        <v>111</v>
      </c>
      <c r="AD43" s="11" t="s">
        <v>362</v>
      </c>
      <c r="AE43" s="145" t="b">
        <v>0</v>
      </c>
      <c r="AF43" s="145" t="b">
        <v>0</v>
      </c>
      <c r="AG43" s="11" t="s">
        <v>342</v>
      </c>
      <c r="AH43" s="11" t="s">
        <v>340</v>
      </c>
      <c r="AI43" s="11" t="s">
        <v>360</v>
      </c>
      <c r="AJ43" s="11" t="s">
        <v>338</v>
      </c>
      <c r="AK43" s="11" t="s">
        <v>350</v>
      </c>
      <c r="AL43" s="11" t="s">
        <v>334</v>
      </c>
      <c r="AM43" s="11" t="s">
        <v>356</v>
      </c>
      <c r="AN43" s="11" t="s">
        <v>358</v>
      </c>
      <c r="AO43" s="18" t="s">
        <v>354</v>
      </c>
    </row>
    <row r="44" spans="1:41" x14ac:dyDescent="0.35">
      <c r="A44" s="7">
        <v>150</v>
      </c>
      <c r="B44" s="7" t="b">
        <v>0</v>
      </c>
      <c r="C44" s="7" t="b">
        <v>1</v>
      </c>
      <c r="D44" s="7" t="b">
        <v>0</v>
      </c>
      <c r="E44" s="7">
        <v>31</v>
      </c>
      <c r="F44" s="7">
        <v>-1</v>
      </c>
      <c r="G44" s="7">
        <v>5</v>
      </c>
      <c r="H44" s="7" t="b">
        <v>0</v>
      </c>
      <c r="I44" s="7" t="b">
        <v>0</v>
      </c>
      <c r="J44" s="7">
        <v>34</v>
      </c>
      <c r="K44" s="7"/>
      <c r="L44" s="19">
        <v>30</v>
      </c>
      <c r="M44" s="152" t="s">
        <v>1</v>
      </c>
      <c r="N44" s="7" t="s">
        <v>473</v>
      </c>
      <c r="O44" s="17">
        <v>4</v>
      </c>
      <c r="P44" s="17">
        <v>8</v>
      </c>
      <c r="Q44" s="17">
        <v>122</v>
      </c>
      <c r="R44" s="26">
        <v>0.60317460317460314</v>
      </c>
      <c r="S44" s="12" t="s">
        <v>444</v>
      </c>
      <c r="T44" s="12" t="s">
        <v>452</v>
      </c>
      <c r="U44" s="12" t="s">
        <v>448</v>
      </c>
      <c r="V44" s="143">
        <v>744340284</v>
      </c>
      <c r="W44" s="143" t="b">
        <v>1</v>
      </c>
      <c r="X44" s="7" t="s">
        <v>1</v>
      </c>
      <c r="Y44" s="7" t="b">
        <v>1</v>
      </c>
      <c r="Z44" s="9" t="b">
        <v>0</v>
      </c>
      <c r="AA44" s="11" t="s">
        <v>1</v>
      </c>
      <c r="AB44" s="144" t="b">
        <v>0</v>
      </c>
      <c r="AC44" s="17">
        <v>120</v>
      </c>
      <c r="AD44" s="11" t="s">
        <v>342</v>
      </c>
      <c r="AE44" s="145" t="b">
        <v>1</v>
      </c>
      <c r="AF44" s="145" t="b">
        <v>1</v>
      </c>
      <c r="AG44" s="11" t="s">
        <v>342</v>
      </c>
      <c r="AH44" s="11" t="s">
        <v>340</v>
      </c>
      <c r="AI44" s="11" t="s">
        <v>336</v>
      </c>
      <c r="AJ44" s="11" t="s">
        <v>338</v>
      </c>
      <c r="AK44" s="11" t="s">
        <v>350</v>
      </c>
      <c r="AL44" s="11" t="s">
        <v>334</v>
      </c>
      <c r="AM44" s="11" t="s">
        <v>348</v>
      </c>
      <c r="AN44" s="11" t="s">
        <v>358</v>
      </c>
      <c r="AO44" s="18" t="s">
        <v>354</v>
      </c>
    </row>
    <row r="45" spans="1:41" s="8" customFormat="1" x14ac:dyDescent="0.35">
      <c r="A45" s="7">
        <v>303</v>
      </c>
      <c r="B45" s="7" t="b">
        <v>0</v>
      </c>
      <c r="C45" s="7" t="b">
        <v>1</v>
      </c>
      <c r="D45" s="7" t="b">
        <v>0</v>
      </c>
      <c r="E45" s="7">
        <v>31</v>
      </c>
      <c r="F45" s="7">
        <v>-1</v>
      </c>
      <c r="G45" s="7">
        <v>1</v>
      </c>
      <c r="H45" s="7" t="b">
        <v>1</v>
      </c>
      <c r="I45" s="7" t="b">
        <v>0</v>
      </c>
      <c r="J45" s="7">
        <v>35</v>
      </c>
      <c r="K45" s="7"/>
      <c r="L45" s="19">
        <v>30</v>
      </c>
      <c r="M45" s="152" t="s">
        <v>1</v>
      </c>
      <c r="N45" s="7" t="s">
        <v>474</v>
      </c>
      <c r="O45" s="17">
        <v>4</v>
      </c>
      <c r="P45" s="17">
        <v>7</v>
      </c>
      <c r="Q45" s="17">
        <v>122</v>
      </c>
      <c r="R45" s="26">
        <v>0.60846560846560849</v>
      </c>
      <c r="S45" s="12" t="s">
        <v>448</v>
      </c>
      <c r="T45" s="12" t="s">
        <v>445</v>
      </c>
      <c r="U45" s="12" t="s">
        <v>448</v>
      </c>
      <c r="V45" s="143">
        <v>661943620</v>
      </c>
      <c r="W45" s="143" t="b">
        <v>1</v>
      </c>
      <c r="X45" s="7" t="s">
        <v>1</v>
      </c>
      <c r="Y45" s="7" t="b">
        <v>1</v>
      </c>
      <c r="Z45" s="9" t="b">
        <v>0</v>
      </c>
      <c r="AA45" s="11" t="s">
        <v>1</v>
      </c>
      <c r="AB45" s="144" t="b">
        <v>0</v>
      </c>
      <c r="AC45" s="17">
        <v>116</v>
      </c>
      <c r="AD45" s="11" t="s">
        <v>356</v>
      </c>
      <c r="AE45" s="145" t="b">
        <v>1</v>
      </c>
      <c r="AF45" s="145" t="b">
        <v>1</v>
      </c>
      <c r="AG45" s="11" t="s">
        <v>346</v>
      </c>
      <c r="AH45" s="11" t="s">
        <v>340</v>
      </c>
      <c r="AI45" s="11" t="s">
        <v>360</v>
      </c>
      <c r="AJ45" s="11" t="s">
        <v>344</v>
      </c>
      <c r="AK45" s="11" t="s">
        <v>350</v>
      </c>
      <c r="AL45" s="11" t="s">
        <v>334</v>
      </c>
      <c r="AM45" s="11" t="s">
        <v>356</v>
      </c>
      <c r="AN45" s="11" t="s">
        <v>358</v>
      </c>
      <c r="AO45" s="18" t="s">
        <v>354</v>
      </c>
    </row>
    <row r="46" spans="1:41" s="8" customFormat="1" x14ac:dyDescent="0.35">
      <c r="A46" s="7">
        <v>23</v>
      </c>
      <c r="B46" s="7" t="b">
        <v>0</v>
      </c>
      <c r="C46" s="7" t="b">
        <v>1</v>
      </c>
      <c r="D46" s="7" t="b">
        <v>0</v>
      </c>
      <c r="E46" s="7">
        <v>26</v>
      </c>
      <c r="F46" s="7">
        <v>4</v>
      </c>
      <c r="G46" s="7">
        <v>2</v>
      </c>
      <c r="H46" s="7" t="b">
        <v>1</v>
      </c>
      <c r="I46" s="7" t="b">
        <v>0</v>
      </c>
      <c r="J46" s="7">
        <v>36</v>
      </c>
      <c r="K46" s="7"/>
      <c r="L46" s="19">
        <v>30</v>
      </c>
      <c r="M46" s="152" t="s">
        <v>1</v>
      </c>
      <c r="N46" s="7" t="s">
        <v>475</v>
      </c>
      <c r="O46" s="17">
        <v>3</v>
      </c>
      <c r="P46" s="17">
        <v>5</v>
      </c>
      <c r="Q46" s="17">
        <v>122</v>
      </c>
      <c r="R46" s="26">
        <v>0.61904761904761907</v>
      </c>
      <c r="S46" s="12" t="s">
        <v>448</v>
      </c>
      <c r="T46" s="12" t="s">
        <v>445</v>
      </c>
      <c r="U46" s="12" t="s">
        <v>448</v>
      </c>
      <c r="V46" s="143">
        <v>432217046</v>
      </c>
      <c r="W46" s="143" t="b">
        <v>1</v>
      </c>
      <c r="X46" s="7" t="s">
        <v>1</v>
      </c>
      <c r="Y46" s="7" t="b">
        <v>1</v>
      </c>
      <c r="Z46" s="9" t="b">
        <v>0</v>
      </c>
      <c r="AA46" s="11" t="s">
        <v>1</v>
      </c>
      <c r="AB46" s="144" t="b">
        <v>0</v>
      </c>
      <c r="AC46" s="17">
        <v>111</v>
      </c>
      <c r="AD46" s="11" t="s">
        <v>1</v>
      </c>
      <c r="AE46" s="145" t="b">
        <v>0</v>
      </c>
      <c r="AF46" s="145" t="b">
        <v>0</v>
      </c>
      <c r="AG46" s="11" t="s">
        <v>342</v>
      </c>
      <c r="AH46" s="11" t="s">
        <v>340</v>
      </c>
      <c r="AI46" s="11" t="s">
        <v>360</v>
      </c>
      <c r="AJ46" s="11" t="s">
        <v>338</v>
      </c>
      <c r="AK46" s="11" t="s">
        <v>350</v>
      </c>
      <c r="AL46" s="11" t="s">
        <v>334</v>
      </c>
      <c r="AM46" s="11" t="s">
        <v>348</v>
      </c>
      <c r="AN46" s="11" t="s">
        <v>358</v>
      </c>
      <c r="AO46" s="18" t="s">
        <v>354</v>
      </c>
    </row>
    <row r="47" spans="1:41" s="8" customFormat="1" x14ac:dyDescent="0.35">
      <c r="A47" s="7">
        <v>298</v>
      </c>
      <c r="B47" s="7" t="b">
        <v>0</v>
      </c>
      <c r="C47" s="7" t="b">
        <v>1</v>
      </c>
      <c r="D47" s="7" t="b">
        <v>0</v>
      </c>
      <c r="E47" s="7">
        <v>26</v>
      </c>
      <c r="F47" s="7">
        <v>4</v>
      </c>
      <c r="G47" s="7">
        <v>3</v>
      </c>
      <c r="H47" s="7" t="b">
        <v>1</v>
      </c>
      <c r="I47" s="7" t="b">
        <v>0</v>
      </c>
      <c r="J47" s="7">
        <v>37</v>
      </c>
      <c r="K47" s="7"/>
      <c r="L47" s="19">
        <v>30</v>
      </c>
      <c r="M47" s="152" t="s">
        <v>1</v>
      </c>
      <c r="N47" s="7" t="s">
        <v>476</v>
      </c>
      <c r="O47" s="17">
        <v>3</v>
      </c>
      <c r="P47" s="17">
        <v>5</v>
      </c>
      <c r="Q47" s="17">
        <v>122</v>
      </c>
      <c r="R47" s="26">
        <v>0.61904761904761907</v>
      </c>
      <c r="S47" s="12" t="s">
        <v>444</v>
      </c>
      <c r="T47" s="12" t="s">
        <v>445</v>
      </c>
      <c r="U47" s="12" t="s">
        <v>446</v>
      </c>
      <c r="V47" s="143">
        <v>242990721</v>
      </c>
      <c r="W47" s="143" t="b">
        <v>1</v>
      </c>
      <c r="X47" s="7" t="s">
        <v>1</v>
      </c>
      <c r="Y47" s="7" t="b">
        <v>1</v>
      </c>
      <c r="Z47" s="9" t="b">
        <v>0</v>
      </c>
      <c r="AA47" s="11" t="s">
        <v>1</v>
      </c>
      <c r="AB47" s="144" t="b">
        <v>0</v>
      </c>
      <c r="AC47" s="17">
        <v>109</v>
      </c>
      <c r="AD47" s="11" t="s">
        <v>342</v>
      </c>
      <c r="AE47" s="145" t="b">
        <v>1</v>
      </c>
      <c r="AF47" s="145" t="b">
        <v>1</v>
      </c>
      <c r="AG47" s="11" t="s">
        <v>342</v>
      </c>
      <c r="AH47" s="11" t="s">
        <v>340</v>
      </c>
      <c r="AI47" s="11" t="s">
        <v>360</v>
      </c>
      <c r="AJ47" s="11" t="s">
        <v>338</v>
      </c>
      <c r="AK47" s="11" t="s">
        <v>350</v>
      </c>
      <c r="AL47" s="11" t="s">
        <v>334</v>
      </c>
      <c r="AM47" s="11" t="s">
        <v>348</v>
      </c>
      <c r="AN47" s="11" t="s">
        <v>358</v>
      </c>
      <c r="AO47" s="18" t="s">
        <v>354</v>
      </c>
    </row>
    <row r="48" spans="1:41" x14ac:dyDescent="0.35">
      <c r="A48" s="7">
        <v>276</v>
      </c>
      <c r="B48" s="7" t="b">
        <v>0</v>
      </c>
      <c r="C48" s="7" t="b">
        <v>1</v>
      </c>
      <c r="D48" s="7" t="b">
        <v>0</v>
      </c>
      <c r="E48" s="7">
        <v>31</v>
      </c>
      <c r="F48" s="7">
        <v>7</v>
      </c>
      <c r="G48" s="7">
        <v>1</v>
      </c>
      <c r="H48" s="7" t="b">
        <v>0</v>
      </c>
      <c r="I48" s="7" t="b">
        <v>0</v>
      </c>
      <c r="J48" s="7">
        <v>38</v>
      </c>
      <c r="K48" s="7"/>
      <c r="L48" s="19">
        <v>38</v>
      </c>
      <c r="M48" s="152" t="s">
        <v>1</v>
      </c>
      <c r="N48" s="7" t="s">
        <v>477</v>
      </c>
      <c r="O48" s="17">
        <v>3</v>
      </c>
      <c r="P48" s="17">
        <v>6</v>
      </c>
      <c r="Q48" s="17">
        <v>121</v>
      </c>
      <c r="R48" s="26">
        <v>0.60846560846560849</v>
      </c>
      <c r="S48" s="12" t="s">
        <v>444</v>
      </c>
      <c r="T48" s="12" t="s">
        <v>452</v>
      </c>
      <c r="U48" s="12" t="s">
        <v>448</v>
      </c>
      <c r="V48" s="143">
        <v>1923315661</v>
      </c>
      <c r="W48" s="143" t="b">
        <v>1</v>
      </c>
      <c r="X48" s="7" t="s">
        <v>1</v>
      </c>
      <c r="Y48" s="7" t="b">
        <v>1</v>
      </c>
      <c r="Z48" s="9" t="b">
        <v>0</v>
      </c>
      <c r="AA48" s="11" t="s">
        <v>1</v>
      </c>
      <c r="AB48" s="144" t="b">
        <v>0</v>
      </c>
      <c r="AC48" s="17">
        <v>119</v>
      </c>
      <c r="AD48" s="11" t="s">
        <v>356</v>
      </c>
      <c r="AE48" s="145" t="b">
        <v>1</v>
      </c>
      <c r="AF48" s="145" t="b">
        <v>1</v>
      </c>
      <c r="AG48" s="11" t="s">
        <v>342</v>
      </c>
      <c r="AH48" s="11" t="s">
        <v>340</v>
      </c>
      <c r="AI48" s="11" t="s">
        <v>360</v>
      </c>
      <c r="AJ48" s="11" t="s">
        <v>338</v>
      </c>
      <c r="AK48" s="11" t="s">
        <v>364</v>
      </c>
      <c r="AL48" s="11" t="s">
        <v>362</v>
      </c>
      <c r="AM48" s="11" t="s">
        <v>356</v>
      </c>
      <c r="AN48" s="11" t="s">
        <v>352</v>
      </c>
      <c r="AO48" s="18" t="s">
        <v>354</v>
      </c>
    </row>
    <row r="49" spans="1:41" x14ac:dyDescent="0.35">
      <c r="A49" s="7">
        <v>75</v>
      </c>
      <c r="B49" s="7" t="b">
        <v>0</v>
      </c>
      <c r="C49" s="7" t="b">
        <v>1</v>
      </c>
      <c r="D49" s="7" t="b">
        <v>0</v>
      </c>
      <c r="E49" s="7">
        <v>31</v>
      </c>
      <c r="F49" s="7">
        <v>7</v>
      </c>
      <c r="G49" s="7">
        <v>2</v>
      </c>
      <c r="H49" s="7" t="b">
        <v>0</v>
      </c>
      <c r="I49" s="7" t="b">
        <v>0</v>
      </c>
      <c r="J49" s="7">
        <v>39</v>
      </c>
      <c r="K49" s="7"/>
      <c r="L49" s="19">
        <v>38</v>
      </c>
      <c r="M49" s="152" t="s">
        <v>1</v>
      </c>
      <c r="N49" s="7" t="s">
        <v>478</v>
      </c>
      <c r="O49" s="17">
        <v>3</v>
      </c>
      <c r="P49" s="17">
        <v>9</v>
      </c>
      <c r="Q49" s="17">
        <v>121</v>
      </c>
      <c r="R49" s="26">
        <v>0.59259259259259256</v>
      </c>
      <c r="S49" s="12" t="s">
        <v>444</v>
      </c>
      <c r="T49" s="12" t="s">
        <v>445</v>
      </c>
      <c r="U49" s="12" t="s">
        <v>446</v>
      </c>
      <c r="V49" s="143">
        <v>1666877812</v>
      </c>
      <c r="W49" s="143" t="b">
        <v>1</v>
      </c>
      <c r="X49" s="7" t="s">
        <v>1</v>
      </c>
      <c r="Y49" s="7" t="b">
        <v>1</v>
      </c>
      <c r="Z49" s="9" t="b">
        <v>0</v>
      </c>
      <c r="AA49" s="11" t="s">
        <v>1</v>
      </c>
      <c r="AB49" s="144" t="b">
        <v>0</v>
      </c>
      <c r="AC49" s="17">
        <v>112</v>
      </c>
      <c r="AD49" s="11" t="s">
        <v>346</v>
      </c>
      <c r="AE49" s="145" t="b">
        <v>1</v>
      </c>
      <c r="AF49" s="145" t="b">
        <v>0</v>
      </c>
      <c r="AG49" s="11" t="s">
        <v>346</v>
      </c>
      <c r="AH49" s="11" t="s">
        <v>340</v>
      </c>
      <c r="AI49" s="11" t="s">
        <v>360</v>
      </c>
      <c r="AJ49" s="11" t="s">
        <v>338</v>
      </c>
      <c r="AK49" s="11" t="s">
        <v>350</v>
      </c>
      <c r="AL49" s="11" t="s">
        <v>334</v>
      </c>
      <c r="AM49" s="11" t="s">
        <v>356</v>
      </c>
      <c r="AN49" s="11" t="s">
        <v>358</v>
      </c>
      <c r="AO49" s="18" t="s">
        <v>354</v>
      </c>
    </row>
    <row r="50" spans="1:41" x14ac:dyDescent="0.35">
      <c r="A50" s="7">
        <v>39</v>
      </c>
      <c r="B50" s="7" t="b">
        <v>0</v>
      </c>
      <c r="C50" s="7" t="b">
        <v>1</v>
      </c>
      <c r="D50" s="7" t="b">
        <v>0</v>
      </c>
      <c r="E50" s="7">
        <v>31</v>
      </c>
      <c r="F50" s="7">
        <v>7</v>
      </c>
      <c r="G50" s="7">
        <v>3</v>
      </c>
      <c r="H50" s="7" t="b">
        <v>0</v>
      </c>
      <c r="I50" s="7" t="b">
        <v>0</v>
      </c>
      <c r="J50" s="7">
        <v>40</v>
      </c>
      <c r="K50" s="7"/>
      <c r="L50" s="19">
        <v>38</v>
      </c>
      <c r="M50" s="152" t="s">
        <v>1</v>
      </c>
      <c r="N50" s="7" t="s">
        <v>479</v>
      </c>
      <c r="O50" s="17">
        <v>3</v>
      </c>
      <c r="P50" s="17">
        <v>6</v>
      </c>
      <c r="Q50" s="17">
        <v>121</v>
      </c>
      <c r="R50" s="26">
        <v>0.60846560846560849</v>
      </c>
      <c r="S50" s="12" t="s">
        <v>444</v>
      </c>
      <c r="T50" s="12" t="s">
        <v>452</v>
      </c>
      <c r="U50" s="12" t="s">
        <v>448</v>
      </c>
      <c r="V50" s="143">
        <v>1487470518</v>
      </c>
      <c r="W50" s="143" t="b">
        <v>1</v>
      </c>
      <c r="X50" s="7" t="s">
        <v>1</v>
      </c>
      <c r="Y50" s="7" t="b">
        <v>1</v>
      </c>
      <c r="Z50" s="9" t="b">
        <v>0</v>
      </c>
      <c r="AA50" s="11" t="s">
        <v>1</v>
      </c>
      <c r="AB50" s="144" t="b">
        <v>0</v>
      </c>
      <c r="AC50" s="17">
        <v>119</v>
      </c>
      <c r="AD50" s="11" t="s">
        <v>348</v>
      </c>
      <c r="AE50" s="145" t="b">
        <v>1</v>
      </c>
      <c r="AF50" s="145" t="b">
        <v>0</v>
      </c>
      <c r="AG50" s="11" t="s">
        <v>342</v>
      </c>
      <c r="AH50" s="11" t="s">
        <v>340</v>
      </c>
      <c r="AI50" s="11" t="s">
        <v>360</v>
      </c>
      <c r="AJ50" s="11" t="s">
        <v>338</v>
      </c>
      <c r="AK50" s="11" t="s">
        <v>350</v>
      </c>
      <c r="AL50" s="11" t="s">
        <v>334</v>
      </c>
      <c r="AM50" s="11" t="s">
        <v>348</v>
      </c>
      <c r="AN50" s="11" t="s">
        <v>358</v>
      </c>
      <c r="AO50" s="18" t="s">
        <v>354</v>
      </c>
    </row>
    <row r="51" spans="1:41" x14ac:dyDescent="0.35">
      <c r="A51" s="7">
        <v>212</v>
      </c>
      <c r="B51" s="7" t="b">
        <v>0</v>
      </c>
      <c r="C51" s="7" t="b">
        <v>1</v>
      </c>
      <c r="D51" s="7" t="b">
        <v>0</v>
      </c>
      <c r="E51" s="7">
        <v>53</v>
      </c>
      <c r="F51" s="7">
        <v>-15</v>
      </c>
      <c r="G51" s="7">
        <v>4</v>
      </c>
      <c r="H51" s="7" t="b">
        <v>0</v>
      </c>
      <c r="I51" s="7" t="b">
        <v>0</v>
      </c>
      <c r="J51" s="7">
        <v>41</v>
      </c>
      <c r="K51" s="7"/>
      <c r="L51" s="19">
        <v>38</v>
      </c>
      <c r="M51" s="152" t="s">
        <v>463</v>
      </c>
      <c r="N51" s="7" t="s">
        <v>480</v>
      </c>
      <c r="O51" s="17">
        <v>5</v>
      </c>
      <c r="P51" s="17">
        <v>0</v>
      </c>
      <c r="Q51" s="17">
        <v>121</v>
      </c>
      <c r="R51" s="26">
        <v>0.64021164021164023</v>
      </c>
      <c r="S51" s="12" t="s">
        <v>448</v>
      </c>
      <c r="T51" s="12" t="s">
        <v>445</v>
      </c>
      <c r="U51" s="12" t="s">
        <v>448</v>
      </c>
      <c r="V51" s="143">
        <v>1023526313</v>
      </c>
      <c r="W51" s="143" t="b">
        <v>1</v>
      </c>
      <c r="X51" s="7" t="s">
        <v>1</v>
      </c>
      <c r="Y51" s="7" t="b">
        <v>1</v>
      </c>
      <c r="Z51" s="9" t="b">
        <v>0</v>
      </c>
      <c r="AA51" s="11" t="s">
        <v>1</v>
      </c>
      <c r="AB51" s="144" t="b">
        <v>0</v>
      </c>
      <c r="AC51" s="17">
        <v>115</v>
      </c>
      <c r="AD51" s="11" t="s">
        <v>356</v>
      </c>
      <c r="AE51" s="145" t="b">
        <v>1</v>
      </c>
      <c r="AF51" s="145" t="b">
        <v>1</v>
      </c>
      <c r="AG51" s="11" t="s">
        <v>346</v>
      </c>
      <c r="AH51" s="11" t="s">
        <v>366</v>
      </c>
      <c r="AI51" s="11" t="s">
        <v>360</v>
      </c>
      <c r="AJ51" s="11" t="s">
        <v>344</v>
      </c>
      <c r="AK51" s="11" t="s">
        <v>350</v>
      </c>
      <c r="AL51" s="11" t="s">
        <v>334</v>
      </c>
      <c r="AM51" s="11" t="s">
        <v>356</v>
      </c>
      <c r="AN51" s="11" t="s">
        <v>358</v>
      </c>
      <c r="AO51" s="18" t="s">
        <v>354</v>
      </c>
    </row>
    <row r="52" spans="1:41" x14ac:dyDescent="0.35">
      <c r="A52" s="7">
        <v>114</v>
      </c>
      <c r="B52" s="7" t="b">
        <v>0</v>
      </c>
      <c r="C52" s="7" t="b">
        <v>1</v>
      </c>
      <c r="D52" s="7" t="b">
        <v>0</v>
      </c>
      <c r="E52" s="7">
        <v>31</v>
      </c>
      <c r="F52" s="7">
        <v>7</v>
      </c>
      <c r="G52" s="7">
        <v>5</v>
      </c>
      <c r="H52" s="7" t="b">
        <v>0</v>
      </c>
      <c r="I52" s="7" t="b">
        <v>0</v>
      </c>
      <c r="J52" s="7">
        <v>42</v>
      </c>
      <c r="K52" s="7"/>
      <c r="L52" s="19">
        <v>38</v>
      </c>
      <c r="M52" s="152" t="s">
        <v>1</v>
      </c>
      <c r="N52" s="7" t="s">
        <v>481</v>
      </c>
      <c r="O52" s="17">
        <v>3</v>
      </c>
      <c r="P52" s="17">
        <v>0</v>
      </c>
      <c r="Q52" s="17">
        <v>121</v>
      </c>
      <c r="R52" s="26">
        <v>0.64021164021164023</v>
      </c>
      <c r="S52" s="12" t="s">
        <v>444</v>
      </c>
      <c r="T52" s="12" t="s">
        <v>452</v>
      </c>
      <c r="U52" s="12" t="s">
        <v>448</v>
      </c>
      <c r="V52" s="143">
        <v>996881424</v>
      </c>
      <c r="W52" s="143" t="b">
        <v>1</v>
      </c>
      <c r="X52" s="7" t="s">
        <v>1</v>
      </c>
      <c r="Y52" s="7" t="b">
        <v>1</v>
      </c>
      <c r="Z52" s="9" t="b">
        <v>0</v>
      </c>
      <c r="AA52" s="11" t="s">
        <v>1</v>
      </c>
      <c r="AB52" s="144" t="b">
        <v>0</v>
      </c>
      <c r="AC52" s="17">
        <v>113</v>
      </c>
      <c r="AD52" s="11" t="s">
        <v>350</v>
      </c>
      <c r="AE52" s="145" t="b">
        <v>1</v>
      </c>
      <c r="AF52" s="145" t="b">
        <v>0</v>
      </c>
      <c r="AG52" s="11" t="s">
        <v>342</v>
      </c>
      <c r="AH52" s="11" t="s">
        <v>340</v>
      </c>
      <c r="AI52" s="11" t="s">
        <v>360</v>
      </c>
      <c r="AJ52" s="11" t="s">
        <v>338</v>
      </c>
      <c r="AK52" s="11" t="s">
        <v>350</v>
      </c>
      <c r="AL52" s="11" t="s">
        <v>334</v>
      </c>
      <c r="AM52" s="11" t="s">
        <v>348</v>
      </c>
      <c r="AN52" s="11" t="s">
        <v>358</v>
      </c>
      <c r="AO52" s="18" t="s">
        <v>354</v>
      </c>
    </row>
    <row r="53" spans="1:41" x14ac:dyDescent="0.35">
      <c r="A53" s="7">
        <v>267</v>
      </c>
      <c r="B53" s="7" t="b">
        <v>0</v>
      </c>
      <c r="C53" s="7" t="b">
        <v>1</v>
      </c>
      <c r="D53" s="7" t="b">
        <v>0</v>
      </c>
      <c r="E53" s="7">
        <v>68</v>
      </c>
      <c r="F53" s="7">
        <v>-30</v>
      </c>
      <c r="G53" s="7">
        <v>1</v>
      </c>
      <c r="H53" s="7" t="b">
        <v>1</v>
      </c>
      <c r="I53" s="7" t="b">
        <v>1</v>
      </c>
      <c r="J53" s="7">
        <v>43</v>
      </c>
      <c r="K53" s="7"/>
      <c r="L53" s="19">
        <v>38</v>
      </c>
      <c r="M53" s="152" t="s">
        <v>482</v>
      </c>
      <c r="N53" s="7" t="s">
        <v>483</v>
      </c>
      <c r="O53" s="17">
        <v>6</v>
      </c>
      <c r="P53" s="17">
        <v>6</v>
      </c>
      <c r="Q53" s="17">
        <v>121</v>
      </c>
      <c r="R53" s="26">
        <v>0.60846560846560849</v>
      </c>
      <c r="S53" s="12" t="s">
        <v>448</v>
      </c>
      <c r="T53" s="12" t="s">
        <v>452</v>
      </c>
      <c r="U53" s="12" t="s">
        <v>449</v>
      </c>
      <c r="V53" s="143">
        <v>922434720</v>
      </c>
      <c r="W53" s="143" t="b">
        <v>1</v>
      </c>
      <c r="X53" s="7">
        <v>180</v>
      </c>
      <c r="Y53" s="7" t="b">
        <v>1</v>
      </c>
      <c r="Z53" s="9" t="b">
        <v>0</v>
      </c>
      <c r="AA53" s="11" t="s">
        <v>1</v>
      </c>
      <c r="AB53" s="144" t="b">
        <v>0</v>
      </c>
      <c r="AC53" s="17">
        <v>108</v>
      </c>
      <c r="AD53" s="11" t="s">
        <v>362</v>
      </c>
      <c r="AE53" s="145" t="b">
        <v>1</v>
      </c>
      <c r="AF53" s="145" t="b">
        <v>0</v>
      </c>
      <c r="AG53" s="11" t="s">
        <v>342</v>
      </c>
      <c r="AH53" s="11" t="s">
        <v>366</v>
      </c>
      <c r="AI53" s="11" t="s">
        <v>360</v>
      </c>
      <c r="AJ53" s="11" t="s">
        <v>338</v>
      </c>
      <c r="AK53" s="11" t="s">
        <v>364</v>
      </c>
      <c r="AL53" s="11" t="s">
        <v>362</v>
      </c>
      <c r="AM53" s="11" t="s">
        <v>356</v>
      </c>
      <c r="AN53" s="11" t="s">
        <v>358</v>
      </c>
      <c r="AO53" s="18" t="s">
        <v>332</v>
      </c>
    </row>
    <row r="54" spans="1:41" x14ac:dyDescent="0.35">
      <c r="A54" s="7">
        <v>316</v>
      </c>
      <c r="B54" s="7" t="b">
        <v>0</v>
      </c>
      <c r="C54" s="7" t="b">
        <v>1</v>
      </c>
      <c r="D54" s="7" t="b">
        <v>0</v>
      </c>
      <c r="E54" s="7">
        <v>53</v>
      </c>
      <c r="F54" s="7">
        <v>-15</v>
      </c>
      <c r="G54" s="7">
        <v>2</v>
      </c>
      <c r="H54" s="7" t="b">
        <v>1</v>
      </c>
      <c r="I54" s="7" t="b">
        <v>0</v>
      </c>
      <c r="J54" s="7">
        <v>44</v>
      </c>
      <c r="K54" s="7"/>
      <c r="L54" s="19">
        <v>38</v>
      </c>
      <c r="M54" s="152" t="s">
        <v>463</v>
      </c>
      <c r="N54" s="7" t="s">
        <v>484</v>
      </c>
      <c r="O54" s="17">
        <v>5</v>
      </c>
      <c r="P54" s="17">
        <v>6</v>
      </c>
      <c r="Q54" s="17">
        <v>121</v>
      </c>
      <c r="R54" s="26">
        <v>0.60846560846560849</v>
      </c>
      <c r="S54" s="12" t="s">
        <v>444</v>
      </c>
      <c r="T54" s="12" t="s">
        <v>445</v>
      </c>
      <c r="U54" s="12" t="s">
        <v>449</v>
      </c>
      <c r="V54" s="143">
        <v>755345022</v>
      </c>
      <c r="W54" s="143" t="b">
        <v>0</v>
      </c>
      <c r="X54" s="7" t="s">
        <v>1</v>
      </c>
      <c r="Y54" s="7" t="b">
        <v>1</v>
      </c>
      <c r="Z54" s="9" t="b">
        <v>0</v>
      </c>
      <c r="AA54" s="11" t="s">
        <v>1</v>
      </c>
      <c r="AB54" s="144" t="b">
        <v>0</v>
      </c>
      <c r="AC54" s="17">
        <v>117</v>
      </c>
      <c r="AD54" s="11" t="s">
        <v>348</v>
      </c>
      <c r="AE54" s="145" t="b">
        <v>1</v>
      </c>
      <c r="AF54" s="145" t="b">
        <v>0</v>
      </c>
      <c r="AG54" s="11" t="s">
        <v>342</v>
      </c>
      <c r="AH54" s="11" t="s">
        <v>366</v>
      </c>
      <c r="AI54" s="11" t="s">
        <v>360</v>
      </c>
      <c r="AJ54" s="11" t="s">
        <v>344</v>
      </c>
      <c r="AK54" s="11" t="s">
        <v>364</v>
      </c>
      <c r="AL54" s="11" t="s">
        <v>362</v>
      </c>
      <c r="AM54" s="11" t="s">
        <v>348</v>
      </c>
      <c r="AN54" s="11" t="s">
        <v>358</v>
      </c>
      <c r="AO54" s="18" t="s">
        <v>354</v>
      </c>
    </row>
    <row r="55" spans="1:41" x14ac:dyDescent="0.35">
      <c r="A55" s="7">
        <v>58</v>
      </c>
      <c r="B55" s="7" t="b">
        <v>0</v>
      </c>
      <c r="C55" s="7" t="b">
        <v>1</v>
      </c>
      <c r="D55" s="7" t="b">
        <v>1</v>
      </c>
      <c r="E55" s="7">
        <v>68</v>
      </c>
      <c r="F55" s="7">
        <v>-30</v>
      </c>
      <c r="G55" s="7">
        <v>3</v>
      </c>
      <c r="H55" s="7" t="b">
        <v>1</v>
      </c>
      <c r="I55" s="7" t="b">
        <v>0</v>
      </c>
      <c r="J55" s="7">
        <v>45</v>
      </c>
      <c r="K55" s="7"/>
      <c r="L55" s="19">
        <v>38</v>
      </c>
      <c r="M55" s="152" t="s">
        <v>482</v>
      </c>
      <c r="N55" s="7" t="s">
        <v>485</v>
      </c>
      <c r="O55" s="17">
        <v>3</v>
      </c>
      <c r="P55" s="17">
        <v>3</v>
      </c>
      <c r="Q55" s="17">
        <v>121</v>
      </c>
      <c r="R55" s="26">
        <v>0.6243386243386243</v>
      </c>
      <c r="S55" s="12" t="s">
        <v>448</v>
      </c>
      <c r="T55" s="12" t="s">
        <v>445</v>
      </c>
      <c r="U55" s="12" t="s">
        <v>448</v>
      </c>
      <c r="V55" s="143">
        <v>693209268</v>
      </c>
      <c r="W55" s="143" t="b">
        <v>1</v>
      </c>
      <c r="X55" s="7" t="s">
        <v>1</v>
      </c>
      <c r="Y55" s="7" t="b">
        <v>1</v>
      </c>
      <c r="Z55" s="9" t="b">
        <v>0</v>
      </c>
      <c r="AA55" s="11" t="s">
        <v>1</v>
      </c>
      <c r="AB55" s="144" t="b">
        <v>0</v>
      </c>
      <c r="AC55" s="17">
        <v>115</v>
      </c>
      <c r="AD55" s="11" t="s">
        <v>356</v>
      </c>
      <c r="AE55" s="145" t="b">
        <v>1</v>
      </c>
      <c r="AF55" s="145" t="b">
        <v>1</v>
      </c>
      <c r="AG55" s="11" t="s">
        <v>346</v>
      </c>
      <c r="AH55" s="11" t="s">
        <v>340</v>
      </c>
      <c r="AI55" s="11" t="s">
        <v>360</v>
      </c>
      <c r="AJ55" s="11" t="s">
        <v>338</v>
      </c>
      <c r="AK55" s="11" t="s">
        <v>350</v>
      </c>
      <c r="AL55" s="11" t="s">
        <v>334</v>
      </c>
      <c r="AM55" s="11" t="s">
        <v>356</v>
      </c>
      <c r="AN55" s="11" t="s">
        <v>358</v>
      </c>
      <c r="AO55" s="18" t="s">
        <v>354</v>
      </c>
    </row>
    <row r="56" spans="1:41" x14ac:dyDescent="0.35">
      <c r="A56" s="7">
        <v>126</v>
      </c>
      <c r="B56" s="7" t="b">
        <v>0</v>
      </c>
      <c r="C56" s="7" t="b">
        <v>1</v>
      </c>
      <c r="D56" s="7" t="b">
        <v>0</v>
      </c>
      <c r="E56" s="7">
        <v>68</v>
      </c>
      <c r="F56" s="7">
        <v>-30</v>
      </c>
      <c r="G56" s="7">
        <v>4</v>
      </c>
      <c r="H56" s="7" t="b">
        <v>1</v>
      </c>
      <c r="I56" s="7" t="b">
        <v>0</v>
      </c>
      <c r="J56" s="7">
        <v>46</v>
      </c>
      <c r="K56" s="7"/>
      <c r="L56" s="19">
        <v>38</v>
      </c>
      <c r="M56" s="152" t="s">
        <v>482</v>
      </c>
      <c r="N56" s="7" t="s">
        <v>413</v>
      </c>
      <c r="O56" s="17">
        <v>6</v>
      </c>
      <c r="P56" s="17">
        <v>4</v>
      </c>
      <c r="Q56" s="17">
        <v>121</v>
      </c>
      <c r="R56" s="26">
        <v>0.61904761904761907</v>
      </c>
      <c r="S56" s="12" t="s">
        <v>444</v>
      </c>
      <c r="T56" s="12" t="s">
        <v>445</v>
      </c>
      <c r="U56" s="12" t="s">
        <v>448</v>
      </c>
      <c r="V56" s="143">
        <v>340509696</v>
      </c>
      <c r="W56" s="143" t="b">
        <v>1</v>
      </c>
      <c r="X56" s="7">
        <v>123</v>
      </c>
      <c r="Y56" s="7" t="b">
        <v>1</v>
      </c>
      <c r="Z56" s="9" t="b">
        <v>0</v>
      </c>
      <c r="AA56" s="11" t="s">
        <v>1</v>
      </c>
      <c r="AB56" s="144" t="b">
        <v>0</v>
      </c>
      <c r="AC56" s="17">
        <v>114</v>
      </c>
      <c r="AD56" s="11" t="s">
        <v>344</v>
      </c>
      <c r="AE56" s="145" t="b">
        <v>1</v>
      </c>
      <c r="AF56" s="145" t="b">
        <v>1</v>
      </c>
      <c r="AG56" s="11" t="s">
        <v>346</v>
      </c>
      <c r="AH56" s="11" t="s">
        <v>366</v>
      </c>
      <c r="AI56" s="11" t="s">
        <v>336</v>
      </c>
      <c r="AJ56" s="11" t="s">
        <v>344</v>
      </c>
      <c r="AK56" s="11" t="s">
        <v>350</v>
      </c>
      <c r="AL56" s="11" t="s">
        <v>334</v>
      </c>
      <c r="AM56" s="11" t="s">
        <v>348</v>
      </c>
      <c r="AN56" s="11" t="s">
        <v>358</v>
      </c>
      <c r="AO56" s="18" t="s">
        <v>332</v>
      </c>
    </row>
    <row r="57" spans="1:41" x14ac:dyDescent="0.35">
      <c r="A57" s="7">
        <v>239</v>
      </c>
      <c r="B57" s="7" t="b">
        <v>0</v>
      </c>
      <c r="C57" s="7" t="b">
        <v>1</v>
      </c>
      <c r="D57" s="7" t="b">
        <v>0</v>
      </c>
      <c r="E57" s="7">
        <v>31</v>
      </c>
      <c r="F57" s="7">
        <v>7</v>
      </c>
      <c r="G57" s="7">
        <v>5</v>
      </c>
      <c r="H57" s="7" t="b">
        <v>1</v>
      </c>
      <c r="I57" s="7" t="b">
        <v>0</v>
      </c>
      <c r="J57" s="7">
        <v>47</v>
      </c>
      <c r="K57" s="7"/>
      <c r="L57" s="19">
        <v>38</v>
      </c>
      <c r="M57" s="152" t="s">
        <v>1</v>
      </c>
      <c r="N57" s="7" t="s">
        <v>486</v>
      </c>
      <c r="O57" s="17">
        <v>3</v>
      </c>
      <c r="P57" s="17">
        <v>6</v>
      </c>
      <c r="Q57" s="17">
        <v>121</v>
      </c>
      <c r="R57" s="26">
        <v>0.60846560846560849</v>
      </c>
      <c r="S57" s="12" t="s">
        <v>444</v>
      </c>
      <c r="T57" s="12" t="s">
        <v>445</v>
      </c>
      <c r="U57" s="12" t="s">
        <v>448</v>
      </c>
      <c r="V57" s="143">
        <v>301609247</v>
      </c>
      <c r="W57" s="143" t="b">
        <v>1</v>
      </c>
      <c r="X57" s="7" t="s">
        <v>1</v>
      </c>
      <c r="Y57" s="7" t="b">
        <v>1</v>
      </c>
      <c r="Z57" s="9" t="b">
        <v>0</v>
      </c>
      <c r="AA57" s="11" t="s">
        <v>1</v>
      </c>
      <c r="AB57" s="144" t="b">
        <v>0</v>
      </c>
      <c r="AC57" s="17">
        <v>113</v>
      </c>
      <c r="AD57" s="11" t="s">
        <v>348</v>
      </c>
      <c r="AE57" s="145" t="b">
        <v>1</v>
      </c>
      <c r="AF57" s="145" t="b">
        <v>0</v>
      </c>
      <c r="AG57" s="11" t="s">
        <v>342</v>
      </c>
      <c r="AH57" s="11" t="s">
        <v>340</v>
      </c>
      <c r="AI57" s="11" t="s">
        <v>360</v>
      </c>
      <c r="AJ57" s="11" t="s">
        <v>338</v>
      </c>
      <c r="AK57" s="11" t="s">
        <v>350</v>
      </c>
      <c r="AL57" s="11" t="s">
        <v>334</v>
      </c>
      <c r="AM57" s="11" t="s">
        <v>348</v>
      </c>
      <c r="AN57" s="11" t="s">
        <v>358</v>
      </c>
      <c r="AO57" s="18" t="s">
        <v>354</v>
      </c>
    </row>
    <row r="58" spans="1:41" x14ac:dyDescent="0.35">
      <c r="A58" s="7">
        <v>78</v>
      </c>
      <c r="B58" s="7" t="b">
        <v>0</v>
      </c>
      <c r="C58" s="7" t="b">
        <v>1</v>
      </c>
      <c r="D58" s="7" t="b">
        <v>0</v>
      </c>
      <c r="E58" s="7">
        <v>31</v>
      </c>
      <c r="F58" s="7">
        <v>7</v>
      </c>
      <c r="G58" s="7">
        <v>1</v>
      </c>
      <c r="H58" s="7" t="b">
        <v>0</v>
      </c>
      <c r="I58" s="7" t="b">
        <v>0</v>
      </c>
      <c r="J58" s="7">
        <v>48</v>
      </c>
      <c r="K58" s="7"/>
      <c r="L58" s="19">
        <v>38</v>
      </c>
      <c r="M58" s="152" t="s">
        <v>1</v>
      </c>
      <c r="N58" s="7" t="s">
        <v>487</v>
      </c>
      <c r="O58" s="17">
        <v>3</v>
      </c>
      <c r="P58" s="17">
        <v>6</v>
      </c>
      <c r="Q58" s="17">
        <v>121</v>
      </c>
      <c r="R58" s="26">
        <v>0.60846560846560849</v>
      </c>
      <c r="S58" s="12" t="s">
        <v>444</v>
      </c>
      <c r="T58" s="12" t="s">
        <v>445</v>
      </c>
      <c r="U58" s="12" t="s">
        <v>446</v>
      </c>
      <c r="V58" s="143">
        <v>196243736</v>
      </c>
      <c r="W58" s="143" t="b">
        <v>1</v>
      </c>
      <c r="X58" s="7" t="s">
        <v>1</v>
      </c>
      <c r="Y58" s="7" t="b">
        <v>1</v>
      </c>
      <c r="Z58" s="9" t="b">
        <v>0</v>
      </c>
      <c r="AA58" s="11" t="s">
        <v>1</v>
      </c>
      <c r="AB58" s="144" t="b">
        <v>0</v>
      </c>
      <c r="AC58" s="17">
        <v>111</v>
      </c>
      <c r="AD58" s="11" t="s">
        <v>360</v>
      </c>
      <c r="AE58" s="145" t="b">
        <v>1</v>
      </c>
      <c r="AF58" s="145" t="b">
        <v>0</v>
      </c>
      <c r="AG58" s="11" t="s">
        <v>342</v>
      </c>
      <c r="AH58" s="11" t="s">
        <v>340</v>
      </c>
      <c r="AI58" s="11" t="s">
        <v>360</v>
      </c>
      <c r="AJ58" s="11" t="s">
        <v>338</v>
      </c>
      <c r="AK58" s="11" t="s">
        <v>350</v>
      </c>
      <c r="AL58" s="11" t="s">
        <v>334</v>
      </c>
      <c r="AM58" s="11" t="s">
        <v>348</v>
      </c>
      <c r="AN58" s="11" t="s">
        <v>358</v>
      </c>
      <c r="AO58" s="18" t="s">
        <v>354</v>
      </c>
    </row>
    <row r="59" spans="1:41" s="8" customFormat="1" x14ac:dyDescent="0.35">
      <c r="A59" s="7">
        <v>219</v>
      </c>
      <c r="B59" s="7" t="b">
        <v>0</v>
      </c>
      <c r="C59" s="7" t="b">
        <v>1</v>
      </c>
      <c r="D59" s="7" t="b">
        <v>0</v>
      </c>
      <c r="E59" s="7">
        <v>44</v>
      </c>
      <c r="F59" s="7">
        <v>5</v>
      </c>
      <c r="G59" s="7">
        <v>1</v>
      </c>
      <c r="H59" s="7" t="b">
        <v>1</v>
      </c>
      <c r="I59" s="7" t="b">
        <v>0</v>
      </c>
      <c r="J59" s="7">
        <v>49</v>
      </c>
      <c r="K59" s="7"/>
      <c r="L59" s="19">
        <v>49</v>
      </c>
      <c r="M59" s="152" t="s">
        <v>1</v>
      </c>
      <c r="N59" s="7" t="s">
        <v>428</v>
      </c>
      <c r="O59" s="17">
        <v>3</v>
      </c>
      <c r="P59" s="17">
        <v>0</v>
      </c>
      <c r="Q59" s="17">
        <v>120</v>
      </c>
      <c r="R59" s="26">
        <v>0.63492063492063489</v>
      </c>
      <c r="S59" s="12" t="s">
        <v>444</v>
      </c>
      <c r="T59" s="12" t="s">
        <v>445</v>
      </c>
      <c r="U59" s="12" t="s">
        <v>448</v>
      </c>
      <c r="V59" s="143">
        <v>2026516190</v>
      </c>
      <c r="W59" s="143" t="b">
        <v>0</v>
      </c>
      <c r="X59" s="7" t="s">
        <v>1</v>
      </c>
      <c r="Y59" s="7" t="b">
        <v>1</v>
      </c>
      <c r="Z59" s="9" t="b">
        <v>0</v>
      </c>
      <c r="AA59" s="11" t="s">
        <v>1</v>
      </c>
      <c r="AB59" s="144" t="b">
        <v>0</v>
      </c>
      <c r="AC59" s="17">
        <v>118</v>
      </c>
      <c r="AD59" s="11" t="s">
        <v>350</v>
      </c>
      <c r="AE59" s="145" t="b">
        <v>1</v>
      </c>
      <c r="AF59" s="145" t="b">
        <v>0</v>
      </c>
      <c r="AG59" s="11" t="s">
        <v>346</v>
      </c>
      <c r="AH59" s="11" t="s">
        <v>340</v>
      </c>
      <c r="AI59" s="11" t="s">
        <v>360</v>
      </c>
      <c r="AJ59" s="11" t="s">
        <v>338</v>
      </c>
      <c r="AK59" s="11" t="s">
        <v>350</v>
      </c>
      <c r="AL59" s="11" t="s">
        <v>334</v>
      </c>
      <c r="AM59" s="11" t="s">
        <v>348</v>
      </c>
      <c r="AN59" s="11" t="s">
        <v>358</v>
      </c>
      <c r="AO59" s="18" t="s">
        <v>332</v>
      </c>
    </row>
    <row r="60" spans="1:41" x14ac:dyDescent="0.35">
      <c r="A60" s="7">
        <v>132</v>
      </c>
      <c r="B60" s="7" t="b">
        <v>0</v>
      </c>
      <c r="C60" s="7" t="b">
        <v>1</v>
      </c>
      <c r="D60" s="7" t="b">
        <v>0</v>
      </c>
      <c r="E60" s="7">
        <v>53</v>
      </c>
      <c r="F60" s="7">
        <v>-4</v>
      </c>
      <c r="G60" s="7">
        <v>2</v>
      </c>
      <c r="H60" s="7" t="b">
        <v>1</v>
      </c>
      <c r="I60" s="7" t="b">
        <v>0</v>
      </c>
      <c r="J60" s="7">
        <v>50</v>
      </c>
      <c r="K60" s="7"/>
      <c r="L60" s="19">
        <v>49</v>
      </c>
      <c r="M60" s="152" t="s">
        <v>1</v>
      </c>
      <c r="N60" s="7" t="s">
        <v>488</v>
      </c>
      <c r="O60" s="17">
        <v>4</v>
      </c>
      <c r="P60" s="17">
        <v>6</v>
      </c>
      <c r="Q60" s="17">
        <v>120</v>
      </c>
      <c r="R60" s="26">
        <v>0.60317460317460314</v>
      </c>
      <c r="S60" s="12" t="s">
        <v>444</v>
      </c>
      <c r="T60" s="12" t="s">
        <v>452</v>
      </c>
      <c r="U60" s="12" t="s">
        <v>446</v>
      </c>
      <c r="V60" s="143">
        <v>1923229137</v>
      </c>
      <c r="W60" s="143" t="b">
        <v>1</v>
      </c>
      <c r="X60" s="7" t="s">
        <v>1</v>
      </c>
      <c r="Y60" s="7" t="b">
        <v>1</v>
      </c>
      <c r="Z60" s="9" t="b">
        <v>0</v>
      </c>
      <c r="AA60" s="11" t="s">
        <v>1</v>
      </c>
      <c r="AB60" s="144" t="b">
        <v>0</v>
      </c>
      <c r="AC60" s="17">
        <v>118</v>
      </c>
      <c r="AD60" s="11" t="s">
        <v>356</v>
      </c>
      <c r="AE60" s="145" t="b">
        <v>1</v>
      </c>
      <c r="AF60" s="145" t="b">
        <v>1</v>
      </c>
      <c r="AG60" s="11" t="s">
        <v>342</v>
      </c>
      <c r="AH60" s="11" t="s">
        <v>340</v>
      </c>
      <c r="AI60" s="11" t="s">
        <v>360</v>
      </c>
      <c r="AJ60" s="11" t="s">
        <v>338</v>
      </c>
      <c r="AK60" s="11" t="s">
        <v>350</v>
      </c>
      <c r="AL60" s="11" t="s">
        <v>334</v>
      </c>
      <c r="AM60" s="11" t="s">
        <v>356</v>
      </c>
      <c r="AN60" s="11" t="s">
        <v>358</v>
      </c>
      <c r="AO60" s="18" t="s">
        <v>354</v>
      </c>
    </row>
    <row r="61" spans="1:41" s="8" customFormat="1" x14ac:dyDescent="0.35">
      <c r="A61" s="7">
        <v>165</v>
      </c>
      <c r="B61" s="7" t="b">
        <v>0</v>
      </c>
      <c r="C61" s="7" t="b">
        <v>1</v>
      </c>
      <c r="D61" s="7" t="b">
        <v>0</v>
      </c>
      <c r="E61" s="7">
        <v>44</v>
      </c>
      <c r="F61" s="7">
        <v>5</v>
      </c>
      <c r="G61" s="7">
        <v>3</v>
      </c>
      <c r="H61" s="7" t="b">
        <v>1</v>
      </c>
      <c r="I61" s="7" t="b">
        <v>0</v>
      </c>
      <c r="J61" s="7">
        <v>51</v>
      </c>
      <c r="K61" s="7"/>
      <c r="L61" s="19">
        <v>49</v>
      </c>
      <c r="M61" s="152" t="s">
        <v>1</v>
      </c>
      <c r="N61" s="7" t="s">
        <v>489</v>
      </c>
      <c r="O61" s="17">
        <v>3</v>
      </c>
      <c r="P61" s="17">
        <v>9</v>
      </c>
      <c r="Q61" s="17">
        <v>120</v>
      </c>
      <c r="R61" s="26">
        <v>0.58730158730158732</v>
      </c>
      <c r="S61" s="12" t="s">
        <v>444</v>
      </c>
      <c r="T61" s="12" t="s">
        <v>445</v>
      </c>
      <c r="U61" s="12" t="s">
        <v>448</v>
      </c>
      <c r="V61" s="143">
        <v>1773459063</v>
      </c>
      <c r="W61" s="143" t="b">
        <v>1</v>
      </c>
      <c r="X61" s="7" t="s">
        <v>1</v>
      </c>
      <c r="Y61" s="7" t="b">
        <v>1</v>
      </c>
      <c r="Z61" s="9" t="b">
        <v>0</v>
      </c>
      <c r="AA61" s="11" t="s">
        <v>1</v>
      </c>
      <c r="AB61" s="144" t="b">
        <v>0</v>
      </c>
      <c r="AC61" s="17">
        <v>109</v>
      </c>
      <c r="AD61" s="11" t="s">
        <v>348</v>
      </c>
      <c r="AE61" s="145" t="b">
        <v>1</v>
      </c>
      <c r="AF61" s="145" t="b">
        <v>0</v>
      </c>
      <c r="AG61" s="11" t="s">
        <v>342</v>
      </c>
      <c r="AH61" s="11" t="s">
        <v>340</v>
      </c>
      <c r="AI61" s="11" t="s">
        <v>360</v>
      </c>
      <c r="AJ61" s="11" t="s">
        <v>338</v>
      </c>
      <c r="AK61" s="11" t="s">
        <v>350</v>
      </c>
      <c r="AL61" s="11" t="s">
        <v>334</v>
      </c>
      <c r="AM61" s="11" t="s">
        <v>348</v>
      </c>
      <c r="AN61" s="11" t="s">
        <v>358</v>
      </c>
      <c r="AO61" s="18" t="s">
        <v>354</v>
      </c>
    </row>
    <row r="62" spans="1:41" x14ac:dyDescent="0.35">
      <c r="A62" s="7">
        <v>183</v>
      </c>
      <c r="B62" s="7" t="b">
        <v>0</v>
      </c>
      <c r="C62" s="7" t="b">
        <v>1</v>
      </c>
      <c r="D62" s="7" t="b">
        <v>0</v>
      </c>
      <c r="E62" s="7">
        <v>53</v>
      </c>
      <c r="F62" s="7">
        <v>-4</v>
      </c>
      <c r="G62" s="7">
        <v>4</v>
      </c>
      <c r="H62" s="7" t="b">
        <v>1</v>
      </c>
      <c r="I62" s="7" t="b">
        <v>0</v>
      </c>
      <c r="J62" s="7">
        <v>52</v>
      </c>
      <c r="K62" s="7"/>
      <c r="L62" s="19">
        <v>49</v>
      </c>
      <c r="M62" s="152" t="s">
        <v>1</v>
      </c>
      <c r="N62" s="7" t="s">
        <v>415</v>
      </c>
      <c r="O62" s="17">
        <v>4</v>
      </c>
      <c r="P62" s="17">
        <v>5</v>
      </c>
      <c r="Q62" s="17">
        <v>120</v>
      </c>
      <c r="R62" s="26">
        <v>0.60846560846560849</v>
      </c>
      <c r="S62" s="12" t="s">
        <v>448</v>
      </c>
      <c r="T62" s="12" t="s">
        <v>452</v>
      </c>
      <c r="U62" s="12" t="s">
        <v>446</v>
      </c>
      <c r="V62" s="143">
        <v>1413071056</v>
      </c>
      <c r="W62" s="143" t="b">
        <v>1</v>
      </c>
      <c r="X62" s="7" t="s">
        <v>1</v>
      </c>
      <c r="Y62" s="7" t="b">
        <v>1</v>
      </c>
      <c r="Z62" s="9" t="b">
        <v>0</v>
      </c>
      <c r="AA62" s="11" t="s">
        <v>1</v>
      </c>
      <c r="AB62" s="144" t="b">
        <v>0</v>
      </c>
      <c r="AC62" s="17">
        <v>117</v>
      </c>
      <c r="AD62" s="11" t="s">
        <v>1</v>
      </c>
      <c r="AE62" s="145" t="b">
        <v>0</v>
      </c>
      <c r="AF62" s="145" t="b">
        <v>0</v>
      </c>
      <c r="AG62" s="11" t="s">
        <v>346</v>
      </c>
      <c r="AH62" s="11" t="s">
        <v>340</v>
      </c>
      <c r="AI62" s="11" t="s">
        <v>360</v>
      </c>
      <c r="AJ62" s="11" t="s">
        <v>344</v>
      </c>
      <c r="AK62" s="11" t="s">
        <v>350</v>
      </c>
      <c r="AL62" s="11" t="s">
        <v>334</v>
      </c>
      <c r="AM62" s="11" t="s">
        <v>356</v>
      </c>
      <c r="AN62" s="11" t="s">
        <v>358</v>
      </c>
      <c r="AO62" s="18" t="s">
        <v>354</v>
      </c>
    </row>
    <row r="63" spans="1:41" x14ac:dyDescent="0.35">
      <c r="A63" s="7">
        <v>53</v>
      </c>
      <c r="B63" s="7" t="b">
        <v>0</v>
      </c>
      <c r="C63" s="7" t="b">
        <v>1</v>
      </c>
      <c r="D63" s="7" t="b">
        <v>0</v>
      </c>
      <c r="E63" s="7">
        <v>44</v>
      </c>
      <c r="F63" s="7">
        <v>5</v>
      </c>
      <c r="G63" s="7">
        <v>5</v>
      </c>
      <c r="H63" s="7" t="b">
        <v>1</v>
      </c>
      <c r="I63" s="7" t="b">
        <v>0</v>
      </c>
      <c r="J63" s="7">
        <v>53</v>
      </c>
      <c r="K63" s="7"/>
      <c r="L63" s="19">
        <v>49</v>
      </c>
      <c r="M63" s="152" t="s">
        <v>1</v>
      </c>
      <c r="N63" s="7" t="s">
        <v>490</v>
      </c>
      <c r="O63" s="17">
        <v>3</v>
      </c>
      <c r="P63" s="17">
        <v>5</v>
      </c>
      <c r="Q63" s="17">
        <v>120</v>
      </c>
      <c r="R63" s="26">
        <v>0.60846560846560849</v>
      </c>
      <c r="S63" s="12" t="s">
        <v>444</v>
      </c>
      <c r="T63" s="12" t="s">
        <v>445</v>
      </c>
      <c r="U63" s="12" t="s">
        <v>448</v>
      </c>
      <c r="V63" s="143">
        <v>1332422697</v>
      </c>
      <c r="W63" s="143" t="b">
        <v>1</v>
      </c>
      <c r="X63" s="7" t="s">
        <v>1</v>
      </c>
      <c r="Y63" s="7" t="b">
        <v>1</v>
      </c>
      <c r="Z63" s="9" t="b">
        <v>0</v>
      </c>
      <c r="AA63" s="11" t="s">
        <v>1</v>
      </c>
      <c r="AB63" s="144" t="b">
        <v>0</v>
      </c>
      <c r="AC63" s="17">
        <v>118</v>
      </c>
      <c r="AD63" s="11" t="s">
        <v>354</v>
      </c>
      <c r="AE63" s="145" t="b">
        <v>1</v>
      </c>
      <c r="AF63" s="145" t="b">
        <v>0</v>
      </c>
      <c r="AG63" s="11" t="s">
        <v>342</v>
      </c>
      <c r="AH63" s="11" t="s">
        <v>340</v>
      </c>
      <c r="AI63" s="11" t="s">
        <v>360</v>
      </c>
      <c r="AJ63" s="11" t="s">
        <v>338</v>
      </c>
      <c r="AK63" s="11" t="s">
        <v>350</v>
      </c>
      <c r="AL63" s="11" t="s">
        <v>334</v>
      </c>
      <c r="AM63" s="11" t="s">
        <v>348</v>
      </c>
      <c r="AN63" s="11" t="s">
        <v>358</v>
      </c>
      <c r="AO63" s="18" t="s">
        <v>354</v>
      </c>
    </row>
    <row r="64" spans="1:41" x14ac:dyDescent="0.35">
      <c r="A64" s="7">
        <v>18</v>
      </c>
      <c r="B64" s="7" t="b">
        <v>0</v>
      </c>
      <c r="C64" s="7" t="b">
        <v>1</v>
      </c>
      <c r="D64" s="7" t="b">
        <v>0</v>
      </c>
      <c r="E64" s="7">
        <v>53</v>
      </c>
      <c r="F64" s="7">
        <v>-4</v>
      </c>
      <c r="G64" s="7">
        <v>1</v>
      </c>
      <c r="H64" s="7" t="b">
        <v>0</v>
      </c>
      <c r="I64" s="7" t="b">
        <v>0</v>
      </c>
      <c r="J64" s="7">
        <v>54</v>
      </c>
      <c r="K64" s="7"/>
      <c r="L64" s="19">
        <v>49</v>
      </c>
      <c r="M64" s="152" t="s">
        <v>1</v>
      </c>
      <c r="N64" s="7" t="s">
        <v>491</v>
      </c>
      <c r="O64" s="17">
        <v>4</v>
      </c>
      <c r="P64" s="17">
        <v>0</v>
      </c>
      <c r="Q64" s="17">
        <v>120</v>
      </c>
      <c r="R64" s="26">
        <v>0.63492063492063489</v>
      </c>
      <c r="S64" s="12" t="s">
        <v>444</v>
      </c>
      <c r="T64" s="12" t="s">
        <v>452</v>
      </c>
      <c r="U64" s="12" t="s">
        <v>448</v>
      </c>
      <c r="V64" s="143">
        <v>1293494243</v>
      </c>
      <c r="W64" s="143" t="b">
        <v>1</v>
      </c>
      <c r="X64" s="7" t="s">
        <v>1</v>
      </c>
      <c r="Y64" s="7" t="b">
        <v>1</v>
      </c>
      <c r="Z64" s="9" t="b">
        <v>0</v>
      </c>
      <c r="AA64" s="11" t="s">
        <v>1</v>
      </c>
      <c r="AB64" s="144" t="b">
        <v>0</v>
      </c>
      <c r="AC64" s="17">
        <v>119</v>
      </c>
      <c r="AD64" s="11" t="s">
        <v>358</v>
      </c>
      <c r="AE64" s="145" t="b">
        <v>1</v>
      </c>
      <c r="AF64" s="145" t="b">
        <v>1</v>
      </c>
      <c r="AG64" s="11" t="s">
        <v>342</v>
      </c>
      <c r="AH64" s="11" t="s">
        <v>340</v>
      </c>
      <c r="AI64" s="11" t="s">
        <v>360</v>
      </c>
      <c r="AJ64" s="11" t="s">
        <v>338</v>
      </c>
      <c r="AK64" s="11" t="s">
        <v>350</v>
      </c>
      <c r="AL64" s="11" t="s">
        <v>334</v>
      </c>
      <c r="AM64" s="11" t="s">
        <v>356</v>
      </c>
      <c r="AN64" s="11" t="s">
        <v>358</v>
      </c>
      <c r="AO64" s="18" t="s">
        <v>354</v>
      </c>
    </row>
    <row r="65" spans="1:41" x14ac:dyDescent="0.35">
      <c r="A65" s="7">
        <v>28</v>
      </c>
      <c r="B65" s="7" t="b">
        <v>0</v>
      </c>
      <c r="C65" s="7" t="b">
        <v>1</v>
      </c>
      <c r="D65" s="7" t="b">
        <v>0</v>
      </c>
      <c r="E65" s="7">
        <v>44</v>
      </c>
      <c r="F65" s="7">
        <v>5</v>
      </c>
      <c r="G65" s="7">
        <v>2</v>
      </c>
      <c r="H65" s="7" t="b">
        <v>0</v>
      </c>
      <c r="I65" s="7" t="b">
        <v>0</v>
      </c>
      <c r="J65" s="7">
        <v>55</v>
      </c>
      <c r="K65" s="7"/>
      <c r="L65" s="19">
        <v>49</v>
      </c>
      <c r="M65" s="152" t="s">
        <v>1</v>
      </c>
      <c r="N65" s="7" t="s">
        <v>492</v>
      </c>
      <c r="O65" s="17">
        <v>3</v>
      </c>
      <c r="P65" s="17">
        <v>5</v>
      </c>
      <c r="Q65" s="17">
        <v>120</v>
      </c>
      <c r="R65" s="26">
        <v>0.60846560846560849</v>
      </c>
      <c r="S65" s="12" t="s">
        <v>444</v>
      </c>
      <c r="T65" s="12" t="s">
        <v>445</v>
      </c>
      <c r="U65" s="12" t="s">
        <v>448</v>
      </c>
      <c r="V65" s="143">
        <v>1188866516</v>
      </c>
      <c r="W65" s="143" t="b">
        <v>1</v>
      </c>
      <c r="X65" s="7" t="s">
        <v>1</v>
      </c>
      <c r="Y65" s="7" t="b">
        <v>1</v>
      </c>
      <c r="Z65" s="9" t="b">
        <v>0</v>
      </c>
      <c r="AA65" s="11" t="s">
        <v>1</v>
      </c>
      <c r="AB65" s="144" t="b">
        <v>0</v>
      </c>
      <c r="AC65" s="17">
        <v>114</v>
      </c>
      <c r="AD65" s="11" t="s">
        <v>358</v>
      </c>
      <c r="AE65" s="145" t="b">
        <v>1</v>
      </c>
      <c r="AF65" s="145" t="b">
        <v>1</v>
      </c>
      <c r="AG65" s="11" t="s">
        <v>342</v>
      </c>
      <c r="AH65" s="11" t="s">
        <v>340</v>
      </c>
      <c r="AI65" s="11" t="s">
        <v>360</v>
      </c>
      <c r="AJ65" s="11" t="s">
        <v>338</v>
      </c>
      <c r="AK65" s="11" t="s">
        <v>350</v>
      </c>
      <c r="AL65" s="11" t="s">
        <v>334</v>
      </c>
      <c r="AM65" s="11" t="s">
        <v>348</v>
      </c>
      <c r="AN65" s="11" t="s">
        <v>358</v>
      </c>
      <c r="AO65" s="18" t="s">
        <v>354</v>
      </c>
    </row>
    <row r="66" spans="1:41" x14ac:dyDescent="0.35">
      <c r="A66" s="7">
        <v>317</v>
      </c>
      <c r="B66" s="7" t="b">
        <v>0</v>
      </c>
      <c r="C66" s="7" t="b">
        <v>1</v>
      </c>
      <c r="D66" s="7" t="b">
        <v>0</v>
      </c>
      <c r="E66" s="7">
        <v>53</v>
      </c>
      <c r="F66" s="7">
        <v>-4</v>
      </c>
      <c r="G66" s="7">
        <v>3</v>
      </c>
      <c r="H66" s="7" t="b">
        <v>0</v>
      </c>
      <c r="I66" s="7" t="b">
        <v>0</v>
      </c>
      <c r="J66" s="7">
        <v>56</v>
      </c>
      <c r="K66" s="7"/>
      <c r="L66" s="19">
        <v>49</v>
      </c>
      <c r="M66" s="152" t="s">
        <v>1</v>
      </c>
      <c r="N66" s="7" t="s">
        <v>493</v>
      </c>
      <c r="O66" s="17">
        <v>4</v>
      </c>
      <c r="P66" s="17">
        <v>5</v>
      </c>
      <c r="Q66" s="17">
        <v>120</v>
      </c>
      <c r="R66" s="26">
        <v>0.60846560846560849</v>
      </c>
      <c r="S66" s="12" t="s">
        <v>444</v>
      </c>
      <c r="T66" s="12" t="s">
        <v>452</v>
      </c>
      <c r="U66" s="12" t="s">
        <v>449</v>
      </c>
      <c r="V66" s="143">
        <v>1167366855</v>
      </c>
      <c r="W66" s="143" t="b">
        <v>1</v>
      </c>
      <c r="X66" s="7" t="s">
        <v>1</v>
      </c>
      <c r="Y66" s="7" t="b">
        <v>1</v>
      </c>
      <c r="Z66" s="9" t="b">
        <v>0</v>
      </c>
      <c r="AA66" s="11" t="s">
        <v>1</v>
      </c>
      <c r="AB66" s="144" t="b">
        <v>0</v>
      </c>
      <c r="AC66" s="17">
        <v>126</v>
      </c>
      <c r="AD66" s="11" t="s">
        <v>342</v>
      </c>
      <c r="AE66" s="145" t="b">
        <v>1</v>
      </c>
      <c r="AF66" s="145" t="b">
        <v>1</v>
      </c>
      <c r="AG66" s="11" t="s">
        <v>342</v>
      </c>
      <c r="AH66" s="11" t="s">
        <v>340</v>
      </c>
      <c r="AI66" s="11" t="s">
        <v>360</v>
      </c>
      <c r="AJ66" s="11" t="s">
        <v>338</v>
      </c>
      <c r="AK66" s="11" t="s">
        <v>350</v>
      </c>
      <c r="AL66" s="11" t="s">
        <v>334</v>
      </c>
      <c r="AM66" s="11" t="s">
        <v>348</v>
      </c>
      <c r="AN66" s="11" t="s">
        <v>358</v>
      </c>
      <c r="AO66" s="18" t="s">
        <v>332</v>
      </c>
    </row>
    <row r="67" spans="1:41" x14ac:dyDescent="0.35">
      <c r="A67" s="7">
        <v>227</v>
      </c>
      <c r="B67" s="7" t="b">
        <v>0</v>
      </c>
      <c r="C67" s="7" t="b">
        <v>1</v>
      </c>
      <c r="D67" s="7" t="b">
        <v>0</v>
      </c>
      <c r="E67" s="7">
        <v>31</v>
      </c>
      <c r="F67" s="7">
        <v>18</v>
      </c>
      <c r="G67" s="7">
        <v>4</v>
      </c>
      <c r="H67" s="7" t="b">
        <v>0</v>
      </c>
      <c r="I67" s="7" t="b">
        <v>0</v>
      </c>
      <c r="J67" s="7">
        <v>57</v>
      </c>
      <c r="K67" s="7"/>
      <c r="L67" s="19">
        <v>49</v>
      </c>
      <c r="M67" s="152" t="s">
        <v>494</v>
      </c>
      <c r="N67" s="7" t="s">
        <v>495</v>
      </c>
      <c r="O67" s="17">
        <v>2</v>
      </c>
      <c r="P67" s="17">
        <v>4</v>
      </c>
      <c r="Q67" s="17">
        <v>120</v>
      </c>
      <c r="R67" s="26">
        <v>0.61375661375661372</v>
      </c>
      <c r="S67" s="12" t="s">
        <v>444</v>
      </c>
      <c r="T67" s="12" t="s">
        <v>445</v>
      </c>
      <c r="U67" s="12" t="s">
        <v>448</v>
      </c>
      <c r="V67" s="143">
        <v>1115618161</v>
      </c>
      <c r="W67" s="143" t="b">
        <v>1</v>
      </c>
      <c r="X67" s="7" t="s">
        <v>1</v>
      </c>
      <c r="Y67" s="7" t="b">
        <v>1</v>
      </c>
      <c r="Z67" s="9" t="b">
        <v>0</v>
      </c>
      <c r="AA67" s="11" t="s">
        <v>1</v>
      </c>
      <c r="AB67" s="144" t="b">
        <v>0</v>
      </c>
      <c r="AC67" s="17">
        <v>113</v>
      </c>
      <c r="AD67" s="11" t="s">
        <v>348</v>
      </c>
      <c r="AE67" s="145" t="b">
        <v>1</v>
      </c>
      <c r="AF67" s="145" t="b">
        <v>0</v>
      </c>
      <c r="AG67" s="11" t="s">
        <v>346</v>
      </c>
      <c r="AH67" s="11" t="s">
        <v>340</v>
      </c>
      <c r="AI67" s="11" t="s">
        <v>360</v>
      </c>
      <c r="AJ67" s="11" t="s">
        <v>338</v>
      </c>
      <c r="AK67" s="11" t="s">
        <v>350</v>
      </c>
      <c r="AL67" s="11" t="s">
        <v>362</v>
      </c>
      <c r="AM67" s="11" t="s">
        <v>348</v>
      </c>
      <c r="AN67" s="11" t="s">
        <v>358</v>
      </c>
      <c r="AO67" s="18" t="s">
        <v>332</v>
      </c>
    </row>
    <row r="68" spans="1:41" x14ac:dyDescent="0.35">
      <c r="A68" s="7">
        <v>166</v>
      </c>
      <c r="B68" s="7" t="b">
        <v>0</v>
      </c>
      <c r="C68" s="7" t="b">
        <v>1</v>
      </c>
      <c r="D68" s="7" t="b">
        <v>0</v>
      </c>
      <c r="E68" s="7">
        <v>53</v>
      </c>
      <c r="F68" s="7">
        <v>-4</v>
      </c>
      <c r="G68" s="7">
        <v>5</v>
      </c>
      <c r="H68" s="7" t="b">
        <v>0</v>
      </c>
      <c r="I68" s="7" t="b">
        <v>0</v>
      </c>
      <c r="J68" s="7">
        <v>58</v>
      </c>
      <c r="K68" s="7"/>
      <c r="L68" s="19">
        <v>49</v>
      </c>
      <c r="M68" s="152" t="s">
        <v>1</v>
      </c>
      <c r="N68" s="7" t="s">
        <v>496</v>
      </c>
      <c r="O68" s="17">
        <v>4</v>
      </c>
      <c r="P68" s="17">
        <v>9</v>
      </c>
      <c r="Q68" s="17">
        <v>120</v>
      </c>
      <c r="R68" s="26">
        <v>0.58730158730158732</v>
      </c>
      <c r="S68" s="12" t="s">
        <v>444</v>
      </c>
      <c r="T68" s="12" t="s">
        <v>445</v>
      </c>
      <c r="U68" s="12" t="s">
        <v>446</v>
      </c>
      <c r="V68" s="143">
        <v>1112371793</v>
      </c>
      <c r="W68" s="143" t="b">
        <v>0</v>
      </c>
      <c r="X68" s="7" t="s">
        <v>1</v>
      </c>
      <c r="Y68" s="7" t="b">
        <v>1</v>
      </c>
      <c r="Z68" s="9" t="b">
        <v>0</v>
      </c>
      <c r="AA68" s="11" t="s">
        <v>1</v>
      </c>
      <c r="AB68" s="144" t="b">
        <v>0</v>
      </c>
      <c r="AC68" s="17">
        <v>112</v>
      </c>
      <c r="AD68" s="11" t="s">
        <v>348</v>
      </c>
      <c r="AE68" s="145" t="b">
        <v>1</v>
      </c>
      <c r="AF68" s="145" t="b">
        <v>0</v>
      </c>
      <c r="AG68" s="11" t="s">
        <v>346</v>
      </c>
      <c r="AH68" s="11" t="s">
        <v>340</v>
      </c>
      <c r="AI68" s="11" t="s">
        <v>360</v>
      </c>
      <c r="AJ68" s="11" t="s">
        <v>344</v>
      </c>
      <c r="AK68" s="11" t="s">
        <v>350</v>
      </c>
      <c r="AL68" s="11" t="s">
        <v>334</v>
      </c>
      <c r="AM68" s="11" t="s">
        <v>348</v>
      </c>
      <c r="AN68" s="11" t="s">
        <v>358</v>
      </c>
      <c r="AO68" s="18" t="s">
        <v>332</v>
      </c>
    </row>
    <row r="69" spans="1:41" s="8" customFormat="1" x14ac:dyDescent="0.35">
      <c r="A69" s="7">
        <v>116</v>
      </c>
      <c r="B69" s="7" t="b">
        <v>0</v>
      </c>
      <c r="C69" s="7" t="b">
        <v>0</v>
      </c>
      <c r="D69" s="7" t="b">
        <v>0</v>
      </c>
      <c r="E69" s="7">
        <v>68</v>
      </c>
      <c r="F69" s="7">
        <v>-19</v>
      </c>
      <c r="G69" s="7">
        <v>1</v>
      </c>
      <c r="H69" s="7" t="b">
        <v>1</v>
      </c>
      <c r="I69" s="7" t="b">
        <v>0</v>
      </c>
      <c r="J69" s="7">
        <v>59</v>
      </c>
      <c r="K69" s="7"/>
      <c r="L69" s="19">
        <v>49</v>
      </c>
      <c r="M69" s="152" t="s">
        <v>463</v>
      </c>
      <c r="N69" s="7" t="s">
        <v>416</v>
      </c>
      <c r="O69" s="17">
        <v>5</v>
      </c>
      <c r="P69" s="17">
        <v>6</v>
      </c>
      <c r="Q69" s="17">
        <v>120</v>
      </c>
      <c r="R69" s="26">
        <v>0.60317460317460314</v>
      </c>
      <c r="S69" s="12" t="s">
        <v>444</v>
      </c>
      <c r="T69" s="12" t="s">
        <v>445</v>
      </c>
      <c r="U69" s="12" t="s">
        <v>446</v>
      </c>
      <c r="V69" s="143">
        <v>998744355</v>
      </c>
      <c r="W69" s="143" t="b">
        <v>1</v>
      </c>
      <c r="X69" s="7" t="s">
        <v>1</v>
      </c>
      <c r="Y69" s="7" t="b">
        <v>1</v>
      </c>
      <c r="Z69" s="9" t="b">
        <v>0</v>
      </c>
      <c r="AA69" s="11" t="s">
        <v>1</v>
      </c>
      <c r="AB69" s="144" t="b">
        <v>0</v>
      </c>
      <c r="AC69" s="17">
        <v>123</v>
      </c>
      <c r="AD69" s="11" t="s">
        <v>344</v>
      </c>
      <c r="AE69" s="145" t="b">
        <v>1</v>
      </c>
      <c r="AF69" s="145" t="b">
        <v>1</v>
      </c>
      <c r="AG69" s="11" t="s">
        <v>342</v>
      </c>
      <c r="AH69" s="11" t="s">
        <v>340</v>
      </c>
      <c r="AI69" s="11" t="s">
        <v>360</v>
      </c>
      <c r="AJ69" s="11" t="s">
        <v>344</v>
      </c>
      <c r="AK69" s="11" t="s">
        <v>364</v>
      </c>
      <c r="AL69" s="11" t="s">
        <v>334</v>
      </c>
      <c r="AM69" s="11" t="s">
        <v>348</v>
      </c>
      <c r="AN69" s="11" t="s">
        <v>358</v>
      </c>
      <c r="AO69" s="18" t="s">
        <v>354</v>
      </c>
    </row>
    <row r="70" spans="1:41" x14ac:dyDescent="0.35">
      <c r="A70" s="7">
        <v>98</v>
      </c>
      <c r="B70" s="7" t="b">
        <v>0</v>
      </c>
      <c r="C70" s="7" t="b">
        <v>1</v>
      </c>
      <c r="D70" s="7" t="b">
        <v>0</v>
      </c>
      <c r="E70" s="7">
        <v>44</v>
      </c>
      <c r="F70" s="7">
        <v>5</v>
      </c>
      <c r="G70" s="7">
        <v>2</v>
      </c>
      <c r="H70" s="7" t="b">
        <v>1</v>
      </c>
      <c r="I70" s="7" t="b">
        <v>0</v>
      </c>
      <c r="J70" s="7">
        <v>60</v>
      </c>
      <c r="K70" s="7"/>
      <c r="L70" s="19">
        <v>49</v>
      </c>
      <c r="M70" s="152" t="s">
        <v>1</v>
      </c>
      <c r="N70" s="7" t="s">
        <v>497</v>
      </c>
      <c r="O70" s="17">
        <v>3</v>
      </c>
      <c r="P70" s="17">
        <v>5</v>
      </c>
      <c r="Q70" s="17">
        <v>120</v>
      </c>
      <c r="R70" s="26">
        <v>0.60846560846560849</v>
      </c>
      <c r="S70" s="12" t="s">
        <v>444</v>
      </c>
      <c r="T70" s="12" t="s">
        <v>452</v>
      </c>
      <c r="U70" s="12" t="s">
        <v>446</v>
      </c>
      <c r="V70" s="143">
        <v>973426820</v>
      </c>
      <c r="W70" s="143" t="b">
        <v>0</v>
      </c>
      <c r="X70" s="7" t="s">
        <v>1</v>
      </c>
      <c r="Y70" s="7" t="b">
        <v>1</v>
      </c>
      <c r="Z70" s="9" t="b">
        <v>0</v>
      </c>
      <c r="AA70" s="11" t="s">
        <v>1</v>
      </c>
      <c r="AB70" s="144" t="b">
        <v>0</v>
      </c>
      <c r="AC70" s="17">
        <v>113</v>
      </c>
      <c r="AD70" s="11" t="s">
        <v>352</v>
      </c>
      <c r="AE70" s="145" t="b">
        <v>0</v>
      </c>
      <c r="AF70" s="145" t="b">
        <v>0</v>
      </c>
      <c r="AG70" s="11" t="s">
        <v>346</v>
      </c>
      <c r="AH70" s="11" t="s">
        <v>340</v>
      </c>
      <c r="AI70" s="11" t="s">
        <v>360</v>
      </c>
      <c r="AJ70" s="11" t="s">
        <v>344</v>
      </c>
      <c r="AK70" s="11" t="s">
        <v>350</v>
      </c>
      <c r="AL70" s="11" t="s">
        <v>334</v>
      </c>
      <c r="AM70" s="11" t="s">
        <v>348</v>
      </c>
      <c r="AN70" s="11" t="s">
        <v>358</v>
      </c>
      <c r="AO70" s="18" t="s">
        <v>354</v>
      </c>
    </row>
    <row r="71" spans="1:41" x14ac:dyDescent="0.35">
      <c r="A71" s="7">
        <v>105</v>
      </c>
      <c r="B71" s="7" t="b">
        <v>0</v>
      </c>
      <c r="C71" s="7" t="b">
        <v>1</v>
      </c>
      <c r="D71" s="7" t="b">
        <v>0</v>
      </c>
      <c r="E71" s="7">
        <v>44</v>
      </c>
      <c r="F71" s="7">
        <v>5</v>
      </c>
      <c r="G71" s="7">
        <v>3</v>
      </c>
      <c r="H71" s="7" t="b">
        <v>1</v>
      </c>
      <c r="I71" s="7" t="b">
        <v>0</v>
      </c>
      <c r="J71" s="7">
        <v>61</v>
      </c>
      <c r="K71" s="7"/>
      <c r="L71" s="19">
        <v>49</v>
      </c>
      <c r="M71" s="152" t="s">
        <v>1</v>
      </c>
      <c r="N71" s="7" t="s">
        <v>498</v>
      </c>
      <c r="O71" s="17">
        <v>3</v>
      </c>
      <c r="P71" s="17">
        <v>6</v>
      </c>
      <c r="Q71" s="17">
        <v>120</v>
      </c>
      <c r="R71" s="26">
        <v>0.60317460317460314</v>
      </c>
      <c r="S71" s="12" t="s">
        <v>444</v>
      </c>
      <c r="T71" s="12" t="s">
        <v>452</v>
      </c>
      <c r="U71" s="12" t="s">
        <v>448</v>
      </c>
      <c r="V71" s="143">
        <v>847448248</v>
      </c>
      <c r="W71" s="143" t="b">
        <v>1</v>
      </c>
      <c r="X71" s="7" t="s">
        <v>1</v>
      </c>
      <c r="Y71" s="7" t="b">
        <v>1</v>
      </c>
      <c r="Z71" s="9" t="b">
        <v>0</v>
      </c>
      <c r="AA71" s="11" t="s">
        <v>1</v>
      </c>
      <c r="AB71" s="144" t="b">
        <v>0</v>
      </c>
      <c r="AC71" s="17">
        <v>115</v>
      </c>
      <c r="AD71" s="11" t="s">
        <v>348</v>
      </c>
      <c r="AE71" s="145" t="b">
        <v>1</v>
      </c>
      <c r="AF71" s="145" t="b">
        <v>0</v>
      </c>
      <c r="AG71" s="11" t="s">
        <v>342</v>
      </c>
      <c r="AH71" s="11" t="s">
        <v>340</v>
      </c>
      <c r="AI71" s="11" t="s">
        <v>360</v>
      </c>
      <c r="AJ71" s="11" t="s">
        <v>338</v>
      </c>
      <c r="AK71" s="11" t="s">
        <v>350</v>
      </c>
      <c r="AL71" s="11" t="s">
        <v>334</v>
      </c>
      <c r="AM71" s="11" t="s">
        <v>348</v>
      </c>
      <c r="AN71" s="11" t="s">
        <v>358</v>
      </c>
      <c r="AO71" s="18" t="s">
        <v>354</v>
      </c>
    </row>
    <row r="72" spans="1:41" x14ac:dyDescent="0.35">
      <c r="A72" s="7">
        <v>281</v>
      </c>
      <c r="B72" s="7" t="b">
        <v>0</v>
      </c>
      <c r="C72" s="7" t="b">
        <v>1</v>
      </c>
      <c r="D72" s="7" t="b">
        <v>0</v>
      </c>
      <c r="E72" s="7">
        <v>53</v>
      </c>
      <c r="F72" s="7">
        <v>-4</v>
      </c>
      <c r="G72" s="7">
        <v>4</v>
      </c>
      <c r="H72" s="7" t="b">
        <v>1</v>
      </c>
      <c r="I72" s="7" t="b">
        <v>0</v>
      </c>
      <c r="J72" s="7">
        <v>62</v>
      </c>
      <c r="K72" s="7"/>
      <c r="L72" s="19">
        <v>49</v>
      </c>
      <c r="M72" s="152" t="s">
        <v>1</v>
      </c>
      <c r="N72" s="7" t="s">
        <v>499</v>
      </c>
      <c r="O72" s="17">
        <v>4</v>
      </c>
      <c r="P72" s="17">
        <v>6</v>
      </c>
      <c r="Q72" s="17">
        <v>120</v>
      </c>
      <c r="R72" s="26">
        <v>0.60317460317460314</v>
      </c>
      <c r="S72" s="12" t="s">
        <v>444</v>
      </c>
      <c r="T72" s="12" t="s">
        <v>445</v>
      </c>
      <c r="U72" s="12" t="s">
        <v>446</v>
      </c>
      <c r="V72" s="143">
        <v>731056856</v>
      </c>
      <c r="W72" s="143" t="b">
        <v>0</v>
      </c>
      <c r="X72" s="7" t="s">
        <v>1</v>
      </c>
      <c r="Y72" s="7" t="b">
        <v>1</v>
      </c>
      <c r="Z72" s="9" t="b">
        <v>0</v>
      </c>
      <c r="AA72" s="11" t="s">
        <v>1</v>
      </c>
      <c r="AB72" s="144" t="b">
        <v>0</v>
      </c>
      <c r="AC72" s="17">
        <v>112</v>
      </c>
      <c r="AD72" s="11" t="s">
        <v>344</v>
      </c>
      <c r="AE72" s="145" t="b">
        <v>1</v>
      </c>
      <c r="AF72" s="145" t="b">
        <v>1</v>
      </c>
      <c r="AG72" s="11" t="s">
        <v>346</v>
      </c>
      <c r="AH72" s="11" t="s">
        <v>340</v>
      </c>
      <c r="AI72" s="11" t="s">
        <v>360</v>
      </c>
      <c r="AJ72" s="11" t="s">
        <v>344</v>
      </c>
      <c r="AK72" s="11" t="s">
        <v>364</v>
      </c>
      <c r="AL72" s="11" t="s">
        <v>334</v>
      </c>
      <c r="AM72" s="11" t="s">
        <v>348</v>
      </c>
      <c r="AN72" s="11" t="s">
        <v>358</v>
      </c>
      <c r="AO72" s="18" t="s">
        <v>354</v>
      </c>
    </row>
    <row r="73" spans="1:41" x14ac:dyDescent="0.35">
      <c r="A73" s="7">
        <v>66</v>
      </c>
      <c r="B73" s="7" t="b">
        <v>0</v>
      </c>
      <c r="C73" s="7" t="b">
        <v>1</v>
      </c>
      <c r="D73" s="7" t="b">
        <v>0</v>
      </c>
      <c r="E73" s="7">
        <v>44</v>
      </c>
      <c r="F73" s="7">
        <v>5</v>
      </c>
      <c r="G73" s="7">
        <v>5</v>
      </c>
      <c r="H73" s="7" t="b">
        <v>1</v>
      </c>
      <c r="I73" s="7" t="b">
        <v>0</v>
      </c>
      <c r="J73" s="7">
        <v>63</v>
      </c>
      <c r="K73" s="7"/>
      <c r="L73" s="19">
        <v>49</v>
      </c>
      <c r="M73" s="152" t="s">
        <v>1</v>
      </c>
      <c r="N73" s="7" t="s">
        <v>500</v>
      </c>
      <c r="O73" s="17">
        <v>3</v>
      </c>
      <c r="P73" s="17">
        <v>5</v>
      </c>
      <c r="Q73" s="17">
        <v>120</v>
      </c>
      <c r="R73" s="26">
        <v>0.60846560846560849</v>
      </c>
      <c r="S73" s="12" t="s">
        <v>444</v>
      </c>
      <c r="T73" s="12" t="s">
        <v>445</v>
      </c>
      <c r="U73" s="12" t="s">
        <v>448</v>
      </c>
      <c r="V73" s="143">
        <v>727016734</v>
      </c>
      <c r="W73" s="143" t="b">
        <v>1</v>
      </c>
      <c r="X73" s="7" t="s">
        <v>1</v>
      </c>
      <c r="Y73" s="7" t="b">
        <v>1</v>
      </c>
      <c r="Z73" s="9" t="b">
        <v>0</v>
      </c>
      <c r="AA73" s="11" t="s">
        <v>1</v>
      </c>
      <c r="AB73" s="144" t="b">
        <v>0</v>
      </c>
      <c r="AC73" s="17">
        <v>115</v>
      </c>
      <c r="AD73" s="11" t="s">
        <v>352</v>
      </c>
      <c r="AE73" s="145" t="b">
        <v>0</v>
      </c>
      <c r="AF73" s="145" t="b">
        <v>0</v>
      </c>
      <c r="AG73" s="11" t="s">
        <v>342</v>
      </c>
      <c r="AH73" s="11" t="s">
        <v>340</v>
      </c>
      <c r="AI73" s="11" t="s">
        <v>360</v>
      </c>
      <c r="AJ73" s="11" t="s">
        <v>338</v>
      </c>
      <c r="AK73" s="11" t="s">
        <v>350</v>
      </c>
      <c r="AL73" s="11" t="s">
        <v>334</v>
      </c>
      <c r="AM73" s="11" t="s">
        <v>348</v>
      </c>
      <c r="AN73" s="11" t="s">
        <v>358</v>
      </c>
      <c r="AO73" s="18" t="s">
        <v>354</v>
      </c>
    </row>
    <row r="74" spans="1:41" x14ac:dyDescent="0.35">
      <c r="A74" s="7">
        <v>175</v>
      </c>
      <c r="B74" s="7" t="b">
        <v>0</v>
      </c>
      <c r="C74" s="7" t="b">
        <v>1</v>
      </c>
      <c r="D74" s="7" t="b">
        <v>1</v>
      </c>
      <c r="E74" s="7">
        <v>81</v>
      </c>
      <c r="F74" s="7">
        <v>-32</v>
      </c>
      <c r="G74" s="7">
        <v>1</v>
      </c>
      <c r="H74" s="7" t="b">
        <v>0</v>
      </c>
      <c r="I74" s="7" t="b">
        <v>0</v>
      </c>
      <c r="J74" s="7">
        <v>64</v>
      </c>
      <c r="K74" s="7"/>
      <c r="L74" s="19">
        <v>49</v>
      </c>
      <c r="M74" s="152" t="s">
        <v>482</v>
      </c>
      <c r="N74" s="7" t="s">
        <v>501</v>
      </c>
      <c r="O74" s="17">
        <v>3</v>
      </c>
      <c r="P74" s="17">
        <v>3</v>
      </c>
      <c r="Q74" s="17">
        <v>120</v>
      </c>
      <c r="R74" s="26">
        <v>0.61904761904761907</v>
      </c>
      <c r="S74" s="12" t="s">
        <v>444</v>
      </c>
      <c r="T74" s="12" t="s">
        <v>445</v>
      </c>
      <c r="U74" s="12" t="s">
        <v>448</v>
      </c>
      <c r="V74" s="143">
        <v>434153977</v>
      </c>
      <c r="W74" s="143" t="b">
        <v>1</v>
      </c>
      <c r="X74" s="7" t="s">
        <v>1</v>
      </c>
      <c r="Y74" s="7" t="b">
        <v>1</v>
      </c>
      <c r="Z74" s="9" t="b">
        <v>0</v>
      </c>
      <c r="AA74" s="11" t="s">
        <v>1</v>
      </c>
      <c r="AB74" s="144" t="b">
        <v>0</v>
      </c>
      <c r="AC74" s="17">
        <v>107</v>
      </c>
      <c r="AD74" s="11" t="s">
        <v>354</v>
      </c>
      <c r="AE74" s="145" t="b">
        <v>1</v>
      </c>
      <c r="AF74" s="145" t="b">
        <v>0</v>
      </c>
      <c r="AG74" s="11" t="s">
        <v>342</v>
      </c>
      <c r="AH74" s="11" t="s">
        <v>340</v>
      </c>
      <c r="AI74" s="11" t="s">
        <v>360</v>
      </c>
      <c r="AJ74" s="11" t="s">
        <v>338</v>
      </c>
      <c r="AK74" s="11" t="s">
        <v>350</v>
      </c>
      <c r="AL74" s="11" t="s">
        <v>334</v>
      </c>
      <c r="AM74" s="11" t="s">
        <v>348</v>
      </c>
      <c r="AN74" s="11" t="s">
        <v>358</v>
      </c>
      <c r="AO74" s="18" t="s">
        <v>354</v>
      </c>
    </row>
    <row r="75" spans="1:41" x14ac:dyDescent="0.35">
      <c r="A75" s="7">
        <v>205</v>
      </c>
      <c r="B75" s="7" t="b">
        <v>0</v>
      </c>
      <c r="C75" s="7" t="b">
        <v>1</v>
      </c>
      <c r="D75" s="7" t="b">
        <v>0</v>
      </c>
      <c r="E75" s="7">
        <v>44</v>
      </c>
      <c r="F75" s="7">
        <v>21</v>
      </c>
      <c r="G75" s="7">
        <v>1</v>
      </c>
      <c r="H75" s="7" t="b">
        <v>1</v>
      </c>
      <c r="I75" s="7" t="b">
        <v>0</v>
      </c>
      <c r="J75" s="7">
        <v>65</v>
      </c>
      <c r="K75" s="7"/>
      <c r="L75" s="19">
        <v>65</v>
      </c>
      <c r="M75" s="152" t="s">
        <v>502</v>
      </c>
      <c r="N75" s="7" t="s">
        <v>503</v>
      </c>
      <c r="O75" s="17">
        <v>2</v>
      </c>
      <c r="P75" s="17">
        <v>7</v>
      </c>
      <c r="Q75" s="17">
        <v>119</v>
      </c>
      <c r="R75" s="26">
        <v>0.59259259259259256</v>
      </c>
      <c r="S75" s="12" t="s">
        <v>444</v>
      </c>
      <c r="T75" s="12" t="s">
        <v>445</v>
      </c>
      <c r="U75" s="12" t="s">
        <v>448</v>
      </c>
      <c r="V75" s="143">
        <v>2021248593</v>
      </c>
      <c r="W75" s="143" t="b">
        <v>1</v>
      </c>
      <c r="X75" s="7" t="s">
        <v>1</v>
      </c>
      <c r="Y75" s="7" t="b">
        <v>1</v>
      </c>
      <c r="Z75" s="9" t="b">
        <v>0</v>
      </c>
      <c r="AA75" s="11" t="s">
        <v>1</v>
      </c>
      <c r="AB75" s="144" t="b">
        <v>0</v>
      </c>
      <c r="AC75" s="17">
        <v>116</v>
      </c>
      <c r="AD75" s="11" t="s">
        <v>346</v>
      </c>
      <c r="AE75" s="145" t="b">
        <v>1</v>
      </c>
      <c r="AF75" s="145" t="b">
        <v>0</v>
      </c>
      <c r="AG75" s="11" t="s">
        <v>346</v>
      </c>
      <c r="AH75" s="11" t="s">
        <v>340</v>
      </c>
      <c r="AI75" s="11" t="s">
        <v>360</v>
      </c>
      <c r="AJ75" s="11" t="s">
        <v>338</v>
      </c>
      <c r="AK75" s="11" t="s">
        <v>350</v>
      </c>
      <c r="AL75" s="11" t="s">
        <v>334</v>
      </c>
      <c r="AM75" s="11" t="s">
        <v>348</v>
      </c>
      <c r="AN75" s="11" t="s">
        <v>358</v>
      </c>
      <c r="AO75" s="18" t="s">
        <v>354</v>
      </c>
    </row>
    <row r="76" spans="1:41" x14ac:dyDescent="0.35">
      <c r="A76" s="7">
        <v>33</v>
      </c>
      <c r="B76" s="7" t="b">
        <v>0</v>
      </c>
      <c r="C76" s="7" t="b">
        <v>1</v>
      </c>
      <c r="D76" s="7" t="b">
        <v>0</v>
      </c>
      <c r="E76" s="7">
        <v>81</v>
      </c>
      <c r="F76" s="7">
        <v>-16</v>
      </c>
      <c r="G76" s="7">
        <v>2</v>
      </c>
      <c r="H76" s="7" t="b">
        <v>1</v>
      </c>
      <c r="I76" s="7" t="b">
        <v>0</v>
      </c>
      <c r="J76" s="7">
        <v>66</v>
      </c>
      <c r="K76" s="7"/>
      <c r="L76" s="19">
        <v>65</v>
      </c>
      <c r="M76" s="152" t="s">
        <v>463</v>
      </c>
      <c r="N76" s="7" t="s">
        <v>504</v>
      </c>
      <c r="O76" s="17">
        <v>5</v>
      </c>
      <c r="P76" s="17">
        <v>0</v>
      </c>
      <c r="Q76" s="17">
        <v>119</v>
      </c>
      <c r="R76" s="26">
        <v>0.62962962962962965</v>
      </c>
      <c r="S76" s="12" t="s">
        <v>444</v>
      </c>
      <c r="T76" s="12" t="s">
        <v>445</v>
      </c>
      <c r="U76" s="12" t="s">
        <v>448</v>
      </c>
      <c r="V76" s="143">
        <v>2011253895</v>
      </c>
      <c r="W76" s="143" t="b">
        <v>1</v>
      </c>
      <c r="X76" s="7" t="s">
        <v>1</v>
      </c>
      <c r="Y76" s="7" t="b">
        <v>1</v>
      </c>
      <c r="Z76" s="9" t="b">
        <v>0</v>
      </c>
      <c r="AA76" s="11" t="s">
        <v>1</v>
      </c>
      <c r="AB76" s="144" t="b">
        <v>0</v>
      </c>
      <c r="AC76" s="17">
        <v>110</v>
      </c>
      <c r="AD76" s="11" t="s">
        <v>356</v>
      </c>
      <c r="AE76" s="145" t="b">
        <v>1</v>
      </c>
      <c r="AF76" s="145" t="b">
        <v>1</v>
      </c>
      <c r="AG76" s="11" t="s">
        <v>342</v>
      </c>
      <c r="AH76" s="11" t="s">
        <v>340</v>
      </c>
      <c r="AI76" s="11" t="s">
        <v>360</v>
      </c>
      <c r="AJ76" s="11" t="s">
        <v>338</v>
      </c>
      <c r="AK76" s="11" t="s">
        <v>350</v>
      </c>
      <c r="AL76" s="11" t="s">
        <v>334</v>
      </c>
      <c r="AM76" s="11" t="s">
        <v>356</v>
      </c>
      <c r="AN76" s="11" t="s">
        <v>358</v>
      </c>
      <c r="AO76" s="18" t="s">
        <v>332</v>
      </c>
    </row>
    <row r="77" spans="1:41" x14ac:dyDescent="0.35">
      <c r="A77" s="7">
        <v>274</v>
      </c>
      <c r="B77" s="7" t="b">
        <v>0</v>
      </c>
      <c r="C77" s="7" t="b">
        <v>1</v>
      </c>
      <c r="D77" s="7" t="b">
        <v>0</v>
      </c>
      <c r="E77" s="7">
        <v>53</v>
      </c>
      <c r="F77" s="7">
        <v>12</v>
      </c>
      <c r="G77" s="7">
        <v>3</v>
      </c>
      <c r="H77" s="7" t="b">
        <v>1</v>
      </c>
      <c r="I77" s="7" t="b">
        <v>0</v>
      </c>
      <c r="J77" s="7">
        <v>67</v>
      </c>
      <c r="K77" s="7"/>
      <c r="L77" s="19">
        <v>65</v>
      </c>
      <c r="M77" s="152" t="s">
        <v>494</v>
      </c>
      <c r="N77" s="7" t="s">
        <v>429</v>
      </c>
      <c r="O77" s="17">
        <v>3</v>
      </c>
      <c r="P77" s="17">
        <v>3</v>
      </c>
      <c r="Q77" s="17">
        <v>119</v>
      </c>
      <c r="R77" s="26">
        <v>0.61375661375661372</v>
      </c>
      <c r="S77" s="12" t="s">
        <v>444</v>
      </c>
      <c r="T77" s="12" t="s">
        <v>452</v>
      </c>
      <c r="U77" s="12" t="s">
        <v>448</v>
      </c>
      <c r="V77" s="143">
        <v>1987547890</v>
      </c>
      <c r="W77" s="143" t="b">
        <v>1</v>
      </c>
      <c r="X77" s="7" t="s">
        <v>1</v>
      </c>
      <c r="Y77" s="7" t="b">
        <v>1</v>
      </c>
      <c r="Z77" s="9" t="b">
        <v>0</v>
      </c>
      <c r="AA77" s="11" t="s">
        <v>1</v>
      </c>
      <c r="AB77" s="144" t="b">
        <v>0</v>
      </c>
      <c r="AC77" s="17">
        <v>106</v>
      </c>
      <c r="AD77" s="11" t="s">
        <v>350</v>
      </c>
      <c r="AE77" s="145" t="b">
        <v>1</v>
      </c>
      <c r="AF77" s="145" t="b">
        <v>0</v>
      </c>
      <c r="AG77" s="11" t="s">
        <v>346</v>
      </c>
      <c r="AH77" s="11" t="s">
        <v>340</v>
      </c>
      <c r="AI77" s="11" t="s">
        <v>360</v>
      </c>
      <c r="AJ77" s="11" t="s">
        <v>344</v>
      </c>
      <c r="AK77" s="11" t="s">
        <v>350</v>
      </c>
      <c r="AL77" s="11" t="s">
        <v>334</v>
      </c>
      <c r="AM77" s="11" t="s">
        <v>348</v>
      </c>
      <c r="AN77" s="11" t="s">
        <v>358</v>
      </c>
      <c r="AO77" s="18" t="s">
        <v>354</v>
      </c>
    </row>
    <row r="78" spans="1:41" s="8" customFormat="1" x14ac:dyDescent="0.35">
      <c r="A78" s="7">
        <v>56</v>
      </c>
      <c r="B78" s="7" t="b">
        <v>0</v>
      </c>
      <c r="C78" s="7" t="b">
        <v>1</v>
      </c>
      <c r="D78" s="7" t="b">
        <v>0</v>
      </c>
      <c r="E78" s="7">
        <v>68</v>
      </c>
      <c r="F78" s="7">
        <v>-3</v>
      </c>
      <c r="G78" s="7">
        <v>4</v>
      </c>
      <c r="H78" s="7" t="b">
        <v>1</v>
      </c>
      <c r="I78" s="7" t="b">
        <v>0</v>
      </c>
      <c r="J78" s="7">
        <v>68</v>
      </c>
      <c r="K78" s="7"/>
      <c r="L78" s="19">
        <v>65</v>
      </c>
      <c r="M78" s="152" t="s">
        <v>1</v>
      </c>
      <c r="N78" s="7" t="s">
        <v>381</v>
      </c>
      <c r="O78" s="17">
        <v>4</v>
      </c>
      <c r="P78" s="17">
        <v>0</v>
      </c>
      <c r="Q78" s="17">
        <v>119</v>
      </c>
      <c r="R78" s="26">
        <v>0.62962962962962965</v>
      </c>
      <c r="S78" s="12" t="s">
        <v>444</v>
      </c>
      <c r="T78" s="12" t="s">
        <v>445</v>
      </c>
      <c r="U78" s="12" t="s">
        <v>448</v>
      </c>
      <c r="V78" s="143">
        <v>1852077897</v>
      </c>
      <c r="W78" s="143" t="b">
        <v>1</v>
      </c>
      <c r="X78" s="7" t="s">
        <v>1</v>
      </c>
      <c r="Y78" s="7" t="b">
        <v>1</v>
      </c>
      <c r="Z78" s="9" t="b">
        <v>0</v>
      </c>
      <c r="AA78" s="11" t="s">
        <v>1</v>
      </c>
      <c r="AB78" s="144" t="b">
        <v>0</v>
      </c>
      <c r="AC78" s="17">
        <v>115</v>
      </c>
      <c r="AD78" s="11" t="s">
        <v>354</v>
      </c>
      <c r="AE78" s="145" t="b">
        <v>1</v>
      </c>
      <c r="AF78" s="145" t="b">
        <v>0</v>
      </c>
      <c r="AG78" s="11" t="s">
        <v>342</v>
      </c>
      <c r="AH78" s="11" t="s">
        <v>340</v>
      </c>
      <c r="AI78" s="11" t="s">
        <v>360</v>
      </c>
      <c r="AJ78" s="11" t="s">
        <v>338</v>
      </c>
      <c r="AK78" s="11" t="s">
        <v>350</v>
      </c>
      <c r="AL78" s="11" t="s">
        <v>334</v>
      </c>
      <c r="AM78" s="11" t="s">
        <v>356</v>
      </c>
      <c r="AN78" s="11" t="s">
        <v>358</v>
      </c>
      <c r="AO78" s="18" t="s">
        <v>354</v>
      </c>
    </row>
    <row r="79" spans="1:41" x14ac:dyDescent="0.35">
      <c r="A79" s="7">
        <v>144</v>
      </c>
      <c r="B79" s="7" t="b">
        <v>0</v>
      </c>
      <c r="C79" s="7" t="b">
        <v>1</v>
      </c>
      <c r="D79" s="7" t="b">
        <v>0</v>
      </c>
      <c r="E79" s="7">
        <v>53</v>
      </c>
      <c r="F79" s="7">
        <v>12</v>
      </c>
      <c r="G79" s="7">
        <v>5</v>
      </c>
      <c r="H79" s="7" t="b">
        <v>1</v>
      </c>
      <c r="I79" s="7" t="b">
        <v>0</v>
      </c>
      <c r="J79" s="7">
        <v>69</v>
      </c>
      <c r="K79" s="7"/>
      <c r="L79" s="19">
        <v>65</v>
      </c>
      <c r="M79" s="152" t="s">
        <v>494</v>
      </c>
      <c r="N79" s="7" t="s">
        <v>505</v>
      </c>
      <c r="O79" s="17">
        <v>3</v>
      </c>
      <c r="P79" s="17">
        <v>5</v>
      </c>
      <c r="Q79" s="17">
        <v>119</v>
      </c>
      <c r="R79" s="26">
        <v>0.60317460317460314</v>
      </c>
      <c r="S79" s="12" t="s">
        <v>444</v>
      </c>
      <c r="T79" s="12" t="s">
        <v>445</v>
      </c>
      <c r="U79" s="12" t="s">
        <v>448</v>
      </c>
      <c r="V79" s="143">
        <v>1607926933</v>
      </c>
      <c r="W79" s="143" t="b">
        <v>1</v>
      </c>
      <c r="X79" s="7" t="s">
        <v>1</v>
      </c>
      <c r="Y79" s="7" t="b">
        <v>1</v>
      </c>
      <c r="Z79" s="9" t="b">
        <v>0</v>
      </c>
      <c r="AA79" s="11" t="s">
        <v>1</v>
      </c>
      <c r="AB79" s="144" t="b">
        <v>0</v>
      </c>
      <c r="AC79" s="17">
        <v>107</v>
      </c>
      <c r="AD79" s="11" t="s">
        <v>354</v>
      </c>
      <c r="AE79" s="145" t="b">
        <v>1</v>
      </c>
      <c r="AF79" s="145" t="b">
        <v>0</v>
      </c>
      <c r="AG79" s="11" t="s">
        <v>342</v>
      </c>
      <c r="AH79" s="11" t="s">
        <v>340</v>
      </c>
      <c r="AI79" s="11" t="s">
        <v>360</v>
      </c>
      <c r="AJ79" s="11" t="s">
        <v>338</v>
      </c>
      <c r="AK79" s="11" t="s">
        <v>350</v>
      </c>
      <c r="AL79" s="11" t="s">
        <v>334</v>
      </c>
      <c r="AM79" s="11" t="s">
        <v>348</v>
      </c>
      <c r="AN79" s="11" t="s">
        <v>358</v>
      </c>
      <c r="AO79" s="18" t="s">
        <v>354</v>
      </c>
    </row>
    <row r="80" spans="1:41" x14ac:dyDescent="0.35">
      <c r="A80" s="7">
        <v>200</v>
      </c>
      <c r="B80" s="7" t="b">
        <v>0</v>
      </c>
      <c r="C80" s="7" t="b">
        <v>1</v>
      </c>
      <c r="D80" s="7" t="b">
        <v>0</v>
      </c>
      <c r="E80" s="7">
        <v>81</v>
      </c>
      <c r="F80" s="7">
        <v>-16</v>
      </c>
      <c r="G80" s="7">
        <v>1</v>
      </c>
      <c r="H80" s="7" t="b">
        <v>0</v>
      </c>
      <c r="I80" s="7" t="b">
        <v>0</v>
      </c>
      <c r="J80" s="7">
        <v>70</v>
      </c>
      <c r="K80" s="7"/>
      <c r="L80" s="19">
        <v>65</v>
      </c>
      <c r="M80" s="152" t="s">
        <v>463</v>
      </c>
      <c r="N80" s="7" t="s">
        <v>426</v>
      </c>
      <c r="O80" s="17">
        <v>5</v>
      </c>
      <c r="P80" s="17">
        <v>2</v>
      </c>
      <c r="Q80" s="17">
        <v>119</v>
      </c>
      <c r="R80" s="26">
        <v>0.61904761904761907</v>
      </c>
      <c r="S80" s="12" t="s">
        <v>444</v>
      </c>
      <c r="T80" s="12" t="s">
        <v>445</v>
      </c>
      <c r="U80" s="12" t="s">
        <v>448</v>
      </c>
      <c r="V80" s="143">
        <v>1583306971</v>
      </c>
      <c r="W80" s="143" t="b">
        <v>0</v>
      </c>
      <c r="X80" s="7" t="s">
        <v>1</v>
      </c>
      <c r="Y80" s="7" t="b">
        <v>1</v>
      </c>
      <c r="Z80" s="9" t="b">
        <v>0</v>
      </c>
      <c r="AA80" s="11" t="s">
        <v>1</v>
      </c>
      <c r="AB80" s="144" t="b">
        <v>0</v>
      </c>
      <c r="AC80" s="17">
        <v>115</v>
      </c>
      <c r="AD80" s="11" t="s">
        <v>340</v>
      </c>
      <c r="AE80" s="145" t="b">
        <v>1</v>
      </c>
      <c r="AF80" s="145" t="b">
        <v>0</v>
      </c>
      <c r="AG80" s="11" t="s">
        <v>346</v>
      </c>
      <c r="AH80" s="11" t="s">
        <v>340</v>
      </c>
      <c r="AI80" s="11" t="s">
        <v>360</v>
      </c>
      <c r="AJ80" s="11" t="s">
        <v>344</v>
      </c>
      <c r="AK80" s="11" t="s">
        <v>364</v>
      </c>
      <c r="AL80" s="11" t="s">
        <v>334</v>
      </c>
      <c r="AM80" s="11" t="s">
        <v>348</v>
      </c>
      <c r="AN80" s="11" t="s">
        <v>358</v>
      </c>
      <c r="AO80" s="18" t="s">
        <v>332</v>
      </c>
    </row>
    <row r="81" spans="1:41" x14ac:dyDescent="0.35">
      <c r="A81" s="7">
        <v>77</v>
      </c>
      <c r="B81" s="7" t="b">
        <v>0</v>
      </c>
      <c r="C81" s="7" t="b">
        <v>1</v>
      </c>
      <c r="D81" s="7" t="b">
        <v>0</v>
      </c>
      <c r="E81" s="7">
        <v>53</v>
      </c>
      <c r="F81" s="7">
        <v>12</v>
      </c>
      <c r="G81" s="7">
        <v>2</v>
      </c>
      <c r="H81" s="7" t="b">
        <v>0</v>
      </c>
      <c r="I81" s="7" t="b">
        <v>0</v>
      </c>
      <c r="J81" s="7">
        <v>71</v>
      </c>
      <c r="K81" s="7"/>
      <c r="L81" s="19">
        <v>65</v>
      </c>
      <c r="M81" s="152" t="s">
        <v>494</v>
      </c>
      <c r="N81" s="7" t="s">
        <v>506</v>
      </c>
      <c r="O81" s="17">
        <v>3</v>
      </c>
      <c r="P81" s="17">
        <v>7</v>
      </c>
      <c r="Q81" s="17">
        <v>119</v>
      </c>
      <c r="R81" s="26">
        <v>0.59259259259259256</v>
      </c>
      <c r="S81" s="12" t="s">
        <v>448</v>
      </c>
      <c r="T81" s="12" t="s">
        <v>445</v>
      </c>
      <c r="U81" s="12" t="s">
        <v>449</v>
      </c>
      <c r="V81" s="143">
        <v>1549812244</v>
      </c>
      <c r="W81" s="143" t="b">
        <v>1</v>
      </c>
      <c r="X81" s="7" t="s">
        <v>1</v>
      </c>
      <c r="Y81" s="7" t="b">
        <v>1</v>
      </c>
      <c r="Z81" s="9" t="b">
        <v>0</v>
      </c>
      <c r="AA81" s="11" t="s">
        <v>1</v>
      </c>
      <c r="AB81" s="144" t="b">
        <v>0</v>
      </c>
      <c r="AC81" s="17">
        <v>108</v>
      </c>
      <c r="AD81" s="11" t="s">
        <v>346</v>
      </c>
      <c r="AE81" s="145" t="b">
        <v>1</v>
      </c>
      <c r="AF81" s="145" t="b">
        <v>0</v>
      </c>
      <c r="AG81" s="11" t="s">
        <v>346</v>
      </c>
      <c r="AH81" s="11" t="s">
        <v>340</v>
      </c>
      <c r="AI81" s="11" t="s">
        <v>360</v>
      </c>
      <c r="AJ81" s="11" t="s">
        <v>344</v>
      </c>
      <c r="AK81" s="11" t="s">
        <v>350</v>
      </c>
      <c r="AL81" s="11" t="s">
        <v>334</v>
      </c>
      <c r="AM81" s="11" t="s">
        <v>348</v>
      </c>
      <c r="AN81" s="11" t="s">
        <v>358</v>
      </c>
      <c r="AO81" s="18" t="s">
        <v>354</v>
      </c>
    </row>
    <row r="82" spans="1:41" x14ac:dyDescent="0.35">
      <c r="A82" s="7">
        <v>109</v>
      </c>
      <c r="B82" s="7" t="b">
        <v>0</v>
      </c>
      <c r="C82" s="7" t="b">
        <v>1</v>
      </c>
      <c r="D82" s="7" t="b">
        <v>0</v>
      </c>
      <c r="E82" s="7">
        <v>68</v>
      </c>
      <c r="F82" s="7">
        <v>-3</v>
      </c>
      <c r="G82" s="7">
        <v>3</v>
      </c>
      <c r="H82" s="7" t="b">
        <v>0</v>
      </c>
      <c r="I82" s="7" t="b">
        <v>0</v>
      </c>
      <c r="J82" s="7">
        <v>72</v>
      </c>
      <c r="K82" s="7"/>
      <c r="L82" s="19">
        <v>65</v>
      </c>
      <c r="M82" s="152" t="s">
        <v>1</v>
      </c>
      <c r="N82" s="7" t="s">
        <v>507</v>
      </c>
      <c r="O82" s="17">
        <v>4</v>
      </c>
      <c r="P82" s="17">
        <v>5</v>
      </c>
      <c r="Q82" s="17">
        <v>119</v>
      </c>
      <c r="R82" s="26">
        <v>0.60317460317460314</v>
      </c>
      <c r="S82" s="12" t="s">
        <v>444</v>
      </c>
      <c r="T82" s="12" t="s">
        <v>452</v>
      </c>
      <c r="U82" s="12" t="s">
        <v>448</v>
      </c>
      <c r="V82" s="143">
        <v>1441248025</v>
      </c>
      <c r="W82" s="143" t="b">
        <v>1</v>
      </c>
      <c r="X82" s="7" t="s">
        <v>1</v>
      </c>
      <c r="Y82" s="7" t="b">
        <v>1</v>
      </c>
      <c r="Z82" s="9" t="b">
        <v>0</v>
      </c>
      <c r="AA82" s="11" t="s">
        <v>1</v>
      </c>
      <c r="AB82" s="144" t="b">
        <v>0</v>
      </c>
      <c r="AC82" s="17">
        <v>102</v>
      </c>
      <c r="AD82" s="11" t="s">
        <v>344</v>
      </c>
      <c r="AE82" s="145" t="b">
        <v>1</v>
      </c>
      <c r="AF82" s="145" t="b">
        <v>1</v>
      </c>
      <c r="AG82" s="11" t="s">
        <v>342</v>
      </c>
      <c r="AH82" s="11" t="s">
        <v>340</v>
      </c>
      <c r="AI82" s="11" t="s">
        <v>360</v>
      </c>
      <c r="AJ82" s="11" t="s">
        <v>344</v>
      </c>
      <c r="AK82" s="11" t="s">
        <v>350</v>
      </c>
      <c r="AL82" s="11" t="s">
        <v>362</v>
      </c>
      <c r="AM82" s="11" t="s">
        <v>356</v>
      </c>
      <c r="AN82" s="11" t="s">
        <v>358</v>
      </c>
      <c r="AO82" s="18" t="s">
        <v>354</v>
      </c>
    </row>
    <row r="83" spans="1:41" x14ac:dyDescent="0.35">
      <c r="A83" s="7">
        <v>171</v>
      </c>
      <c r="B83" s="7" t="b">
        <v>0</v>
      </c>
      <c r="C83" s="7" t="b">
        <v>1</v>
      </c>
      <c r="D83" s="7" t="b">
        <v>0</v>
      </c>
      <c r="E83" s="7">
        <v>53</v>
      </c>
      <c r="F83" s="7">
        <v>12</v>
      </c>
      <c r="G83" s="7">
        <v>4</v>
      </c>
      <c r="H83" s="7" t="b">
        <v>0</v>
      </c>
      <c r="I83" s="7" t="b">
        <v>0</v>
      </c>
      <c r="J83" s="7">
        <v>73</v>
      </c>
      <c r="K83" s="7"/>
      <c r="L83" s="19">
        <v>65</v>
      </c>
      <c r="M83" s="152" t="s">
        <v>494</v>
      </c>
      <c r="N83" s="7" t="s">
        <v>508</v>
      </c>
      <c r="O83" s="17">
        <v>3</v>
      </c>
      <c r="P83" s="17">
        <v>4</v>
      </c>
      <c r="Q83" s="17">
        <v>119</v>
      </c>
      <c r="R83" s="26">
        <v>0.60846560846560849</v>
      </c>
      <c r="S83" s="12" t="s">
        <v>444</v>
      </c>
      <c r="T83" s="12" t="s">
        <v>452</v>
      </c>
      <c r="U83" s="12" t="s">
        <v>446</v>
      </c>
      <c r="V83" s="143">
        <v>959801772</v>
      </c>
      <c r="W83" s="143" t="b">
        <v>1</v>
      </c>
      <c r="X83" s="7" t="s">
        <v>1</v>
      </c>
      <c r="Y83" s="7" t="b">
        <v>1</v>
      </c>
      <c r="Z83" s="9" t="b">
        <v>0</v>
      </c>
      <c r="AA83" s="11" t="s">
        <v>1</v>
      </c>
      <c r="AB83" s="144" t="b">
        <v>0</v>
      </c>
      <c r="AC83" s="17">
        <v>109</v>
      </c>
      <c r="AD83" s="11" t="s">
        <v>356</v>
      </c>
      <c r="AE83" s="145" t="b">
        <v>0</v>
      </c>
      <c r="AF83" s="145" t="b">
        <v>1</v>
      </c>
      <c r="AG83" s="11" t="s">
        <v>342</v>
      </c>
      <c r="AH83" s="11" t="s">
        <v>340</v>
      </c>
      <c r="AI83" s="11" t="s">
        <v>360</v>
      </c>
      <c r="AJ83" s="11" t="s">
        <v>338</v>
      </c>
      <c r="AK83" s="11" t="s">
        <v>350</v>
      </c>
      <c r="AL83" s="11" t="s">
        <v>334</v>
      </c>
      <c r="AM83" s="11" t="s">
        <v>348</v>
      </c>
      <c r="AN83" s="11" t="s">
        <v>358</v>
      </c>
      <c r="AO83" s="18" t="s">
        <v>354</v>
      </c>
    </row>
    <row r="84" spans="1:41" x14ac:dyDescent="0.35">
      <c r="A84" s="7">
        <v>243</v>
      </c>
      <c r="B84" s="7" t="b">
        <v>0</v>
      </c>
      <c r="C84" s="7" t="b">
        <v>1</v>
      </c>
      <c r="D84" s="7" t="b">
        <v>0</v>
      </c>
      <c r="E84" s="7">
        <v>53</v>
      </c>
      <c r="F84" s="7">
        <v>12</v>
      </c>
      <c r="G84" s="7">
        <v>5</v>
      </c>
      <c r="H84" s="7" t="b">
        <v>0</v>
      </c>
      <c r="I84" s="7" t="b">
        <v>0</v>
      </c>
      <c r="J84" s="7">
        <v>74</v>
      </c>
      <c r="K84" s="7"/>
      <c r="L84" s="19">
        <v>65</v>
      </c>
      <c r="M84" s="152" t="s">
        <v>494</v>
      </c>
      <c r="N84" s="7" t="s">
        <v>509</v>
      </c>
      <c r="O84" s="17">
        <v>3</v>
      </c>
      <c r="P84" s="17">
        <v>4</v>
      </c>
      <c r="Q84" s="17">
        <v>119</v>
      </c>
      <c r="R84" s="26">
        <v>0.60846560846560849</v>
      </c>
      <c r="S84" s="12" t="s">
        <v>444</v>
      </c>
      <c r="T84" s="12" t="s">
        <v>452</v>
      </c>
      <c r="U84" s="12" t="s">
        <v>446</v>
      </c>
      <c r="V84" s="143">
        <v>147982768</v>
      </c>
      <c r="W84" s="143" t="b">
        <v>1</v>
      </c>
      <c r="X84" s="7" t="s">
        <v>1</v>
      </c>
      <c r="Y84" s="7" t="b">
        <v>1</v>
      </c>
      <c r="Z84" s="9" t="b">
        <v>0</v>
      </c>
      <c r="AA84" s="11" t="s">
        <v>1</v>
      </c>
      <c r="AB84" s="144" t="b">
        <v>0</v>
      </c>
      <c r="AC84" s="17">
        <v>110</v>
      </c>
      <c r="AD84" s="11" t="s">
        <v>358</v>
      </c>
      <c r="AE84" s="145" t="b">
        <v>1</v>
      </c>
      <c r="AF84" s="145" t="b">
        <v>1</v>
      </c>
      <c r="AG84" s="11" t="s">
        <v>342</v>
      </c>
      <c r="AH84" s="11" t="s">
        <v>340</v>
      </c>
      <c r="AI84" s="11" t="s">
        <v>360</v>
      </c>
      <c r="AJ84" s="11" t="s">
        <v>338</v>
      </c>
      <c r="AK84" s="11" t="s">
        <v>350</v>
      </c>
      <c r="AL84" s="11" t="s">
        <v>334</v>
      </c>
      <c r="AM84" s="11" t="s">
        <v>348</v>
      </c>
      <c r="AN84" s="11" t="s">
        <v>358</v>
      </c>
      <c r="AO84" s="18" t="s">
        <v>354</v>
      </c>
    </row>
    <row r="85" spans="1:41" s="8" customFormat="1" x14ac:dyDescent="0.35">
      <c r="A85" s="7">
        <v>48</v>
      </c>
      <c r="B85" s="7" t="b">
        <v>0</v>
      </c>
      <c r="C85" s="7" t="b">
        <v>1</v>
      </c>
      <c r="D85" s="7" t="b">
        <v>0</v>
      </c>
      <c r="E85" s="7">
        <v>53</v>
      </c>
      <c r="F85" s="7">
        <v>12</v>
      </c>
      <c r="G85" s="7">
        <v>1</v>
      </c>
      <c r="H85" s="7" t="b">
        <v>1</v>
      </c>
      <c r="I85" s="7" t="b">
        <v>0</v>
      </c>
      <c r="J85" s="7">
        <v>75</v>
      </c>
      <c r="K85" s="7"/>
      <c r="L85" s="19">
        <v>65</v>
      </c>
      <c r="M85" s="152" t="s">
        <v>494</v>
      </c>
      <c r="N85" s="7" t="s">
        <v>510</v>
      </c>
      <c r="O85" s="17">
        <v>3</v>
      </c>
      <c r="P85" s="17">
        <v>6</v>
      </c>
      <c r="Q85" s="17">
        <v>119</v>
      </c>
      <c r="R85" s="26">
        <v>0.59788359788359791</v>
      </c>
      <c r="S85" s="12" t="s">
        <v>444</v>
      </c>
      <c r="T85" s="12" t="s">
        <v>445</v>
      </c>
      <c r="U85" s="12" t="s">
        <v>446</v>
      </c>
      <c r="V85" s="143">
        <v>145256341</v>
      </c>
      <c r="W85" s="143" t="b">
        <v>1</v>
      </c>
      <c r="X85" s="7" t="s">
        <v>1</v>
      </c>
      <c r="Y85" s="7" t="b">
        <v>1</v>
      </c>
      <c r="Z85" s="9" t="b">
        <v>0</v>
      </c>
      <c r="AA85" s="11" t="s">
        <v>1</v>
      </c>
      <c r="AB85" s="144" t="b">
        <v>0</v>
      </c>
      <c r="AC85" s="17">
        <v>113</v>
      </c>
      <c r="AD85" s="11" t="s">
        <v>348</v>
      </c>
      <c r="AE85" s="145" t="b">
        <v>0</v>
      </c>
      <c r="AF85" s="145" t="b">
        <v>0</v>
      </c>
      <c r="AG85" s="11" t="s">
        <v>342</v>
      </c>
      <c r="AH85" s="11" t="s">
        <v>340</v>
      </c>
      <c r="AI85" s="11" t="s">
        <v>360</v>
      </c>
      <c r="AJ85" s="11" t="s">
        <v>338</v>
      </c>
      <c r="AK85" s="11" t="s">
        <v>350</v>
      </c>
      <c r="AL85" s="11" t="s">
        <v>362</v>
      </c>
      <c r="AM85" s="11" t="s">
        <v>356</v>
      </c>
      <c r="AN85" s="11" t="s">
        <v>358</v>
      </c>
      <c r="AO85" s="18" t="s">
        <v>354</v>
      </c>
    </row>
    <row r="86" spans="1:41" x14ac:dyDescent="0.35">
      <c r="A86" s="7">
        <v>85</v>
      </c>
      <c r="B86" s="7" t="b">
        <v>0</v>
      </c>
      <c r="C86" s="7" t="b">
        <v>1</v>
      </c>
      <c r="D86" s="7" t="b">
        <v>0</v>
      </c>
      <c r="E86" s="7">
        <v>81</v>
      </c>
      <c r="F86" s="7">
        <v>-5</v>
      </c>
      <c r="G86" s="7">
        <v>1</v>
      </c>
      <c r="H86" s="7" t="b">
        <v>0</v>
      </c>
      <c r="I86" s="7" t="b">
        <v>0</v>
      </c>
      <c r="J86" s="7">
        <v>76</v>
      </c>
      <c r="K86" s="7"/>
      <c r="L86" s="19">
        <v>76</v>
      </c>
      <c r="M86" s="152" t="s">
        <v>1</v>
      </c>
      <c r="N86" s="7" t="s">
        <v>511</v>
      </c>
      <c r="O86" s="17">
        <v>4</v>
      </c>
      <c r="P86" s="17">
        <v>0</v>
      </c>
      <c r="Q86" s="17">
        <v>118</v>
      </c>
      <c r="R86" s="26">
        <v>0.6243386243386243</v>
      </c>
      <c r="S86" s="12" t="s">
        <v>444</v>
      </c>
      <c r="T86" s="12" t="s">
        <v>452</v>
      </c>
      <c r="U86" s="12" t="s">
        <v>446</v>
      </c>
      <c r="V86" s="143">
        <v>1863166427</v>
      </c>
      <c r="W86" s="143" t="b">
        <v>1</v>
      </c>
      <c r="X86" s="7" t="s">
        <v>1</v>
      </c>
      <c r="Y86" s="7" t="b">
        <v>1</v>
      </c>
      <c r="Z86" s="9" t="b">
        <v>0</v>
      </c>
      <c r="AA86" s="11" t="s">
        <v>1</v>
      </c>
      <c r="AB86" s="144" t="b">
        <v>0</v>
      </c>
      <c r="AC86" s="17">
        <v>109</v>
      </c>
      <c r="AD86" s="11" t="s">
        <v>346</v>
      </c>
      <c r="AE86" s="145" t="b">
        <v>1</v>
      </c>
      <c r="AF86" s="145" t="b">
        <v>0</v>
      </c>
      <c r="AG86" s="11" t="s">
        <v>346</v>
      </c>
      <c r="AH86" s="11" t="s">
        <v>340</v>
      </c>
      <c r="AI86" s="11" t="s">
        <v>360</v>
      </c>
      <c r="AJ86" s="11" t="s">
        <v>344</v>
      </c>
      <c r="AK86" s="11" t="s">
        <v>350</v>
      </c>
      <c r="AL86" s="11" t="s">
        <v>362</v>
      </c>
      <c r="AM86" s="11" t="s">
        <v>356</v>
      </c>
      <c r="AN86" s="11" t="s">
        <v>358</v>
      </c>
      <c r="AO86" s="18" t="s">
        <v>332</v>
      </c>
    </row>
    <row r="87" spans="1:41" x14ac:dyDescent="0.35">
      <c r="A87" s="7">
        <v>59</v>
      </c>
      <c r="B87" s="7" t="b">
        <v>0</v>
      </c>
      <c r="C87" s="7" t="b">
        <v>1</v>
      </c>
      <c r="D87" s="7" t="b">
        <v>0</v>
      </c>
      <c r="E87" s="7">
        <v>68</v>
      </c>
      <c r="F87" s="7">
        <v>8</v>
      </c>
      <c r="G87" s="7">
        <v>2</v>
      </c>
      <c r="H87" s="7" t="b">
        <v>0</v>
      </c>
      <c r="I87" s="7" t="b">
        <v>0</v>
      </c>
      <c r="J87" s="7">
        <v>77</v>
      </c>
      <c r="K87" s="7"/>
      <c r="L87" s="19">
        <v>76</v>
      </c>
      <c r="M87" s="152" t="s">
        <v>1</v>
      </c>
      <c r="N87" s="7" t="s">
        <v>512</v>
      </c>
      <c r="O87" s="17">
        <v>3</v>
      </c>
      <c r="P87" s="17">
        <v>6</v>
      </c>
      <c r="Q87" s="17">
        <v>118</v>
      </c>
      <c r="R87" s="26">
        <v>0.59259259259259256</v>
      </c>
      <c r="S87" s="12" t="s">
        <v>448</v>
      </c>
      <c r="T87" s="12" t="s">
        <v>445</v>
      </c>
      <c r="U87" s="12" t="s">
        <v>448</v>
      </c>
      <c r="V87" s="143">
        <v>1805468257</v>
      </c>
      <c r="W87" s="143" t="b">
        <v>1</v>
      </c>
      <c r="X87" s="7" t="s">
        <v>1</v>
      </c>
      <c r="Y87" s="7" t="b">
        <v>1</v>
      </c>
      <c r="Z87" s="9" t="b">
        <v>0</v>
      </c>
      <c r="AA87" s="11" t="s">
        <v>1</v>
      </c>
      <c r="AB87" s="144" t="b">
        <v>0</v>
      </c>
      <c r="AC87" s="17">
        <v>109</v>
      </c>
      <c r="AD87" s="11" t="s">
        <v>348</v>
      </c>
      <c r="AE87" s="145" t="b">
        <v>1</v>
      </c>
      <c r="AF87" s="145" t="b">
        <v>0</v>
      </c>
      <c r="AG87" s="11" t="s">
        <v>342</v>
      </c>
      <c r="AH87" s="11" t="s">
        <v>340</v>
      </c>
      <c r="AI87" s="11" t="s">
        <v>360</v>
      </c>
      <c r="AJ87" s="11" t="s">
        <v>338</v>
      </c>
      <c r="AK87" s="11" t="s">
        <v>350</v>
      </c>
      <c r="AL87" s="11" t="s">
        <v>334</v>
      </c>
      <c r="AM87" s="11" t="s">
        <v>348</v>
      </c>
      <c r="AN87" s="11" t="s">
        <v>358</v>
      </c>
      <c r="AO87" s="18" t="s">
        <v>354</v>
      </c>
    </row>
    <row r="88" spans="1:41" x14ac:dyDescent="0.35">
      <c r="A88" s="7">
        <v>186</v>
      </c>
      <c r="B88" s="7" t="b">
        <v>0</v>
      </c>
      <c r="C88" s="7" t="b">
        <v>1</v>
      </c>
      <c r="D88" s="7" t="b">
        <v>0</v>
      </c>
      <c r="E88" s="7">
        <v>53</v>
      </c>
      <c r="F88" s="7">
        <v>23</v>
      </c>
      <c r="G88" s="7">
        <v>3</v>
      </c>
      <c r="H88" s="7" t="b">
        <v>0</v>
      </c>
      <c r="I88" s="7" t="b">
        <v>0</v>
      </c>
      <c r="J88" s="7">
        <v>78</v>
      </c>
      <c r="K88" s="7"/>
      <c r="L88" s="19">
        <v>76</v>
      </c>
      <c r="M88" s="152" t="s">
        <v>502</v>
      </c>
      <c r="N88" s="7" t="s">
        <v>513</v>
      </c>
      <c r="O88" s="17">
        <v>2</v>
      </c>
      <c r="P88" s="17">
        <v>6</v>
      </c>
      <c r="Q88" s="17">
        <v>118</v>
      </c>
      <c r="R88" s="26">
        <v>0.59259259259259256</v>
      </c>
      <c r="S88" s="12" t="s">
        <v>444</v>
      </c>
      <c r="T88" s="12" t="s">
        <v>452</v>
      </c>
      <c r="U88" s="12" t="s">
        <v>448</v>
      </c>
      <c r="V88" s="143">
        <v>1606551081</v>
      </c>
      <c r="W88" s="143" t="b">
        <v>0</v>
      </c>
      <c r="X88" s="7" t="s">
        <v>1</v>
      </c>
      <c r="Y88" s="7" t="b">
        <v>1</v>
      </c>
      <c r="Z88" s="9" t="b">
        <v>0</v>
      </c>
      <c r="AA88" s="11" t="s">
        <v>1</v>
      </c>
      <c r="AB88" s="144" t="b">
        <v>0</v>
      </c>
      <c r="AC88" s="17">
        <v>104</v>
      </c>
      <c r="AD88" s="11" t="s">
        <v>360</v>
      </c>
      <c r="AE88" s="145" t="b">
        <v>1</v>
      </c>
      <c r="AF88" s="145" t="b">
        <v>0</v>
      </c>
      <c r="AG88" s="11" t="s">
        <v>346</v>
      </c>
      <c r="AH88" s="11" t="s">
        <v>340</v>
      </c>
      <c r="AI88" s="11" t="s">
        <v>360</v>
      </c>
      <c r="AJ88" s="11" t="s">
        <v>344</v>
      </c>
      <c r="AK88" s="11" t="s">
        <v>350</v>
      </c>
      <c r="AL88" s="11" t="s">
        <v>362</v>
      </c>
      <c r="AM88" s="11" t="s">
        <v>348</v>
      </c>
      <c r="AN88" s="11" t="s">
        <v>358</v>
      </c>
      <c r="AO88" s="18" t="s">
        <v>354</v>
      </c>
    </row>
    <row r="89" spans="1:41" s="8" customFormat="1" x14ac:dyDescent="0.35">
      <c r="A89" s="7">
        <v>246</v>
      </c>
      <c r="B89" s="7" t="b">
        <v>0</v>
      </c>
      <c r="C89" s="7" t="b">
        <v>1</v>
      </c>
      <c r="D89" s="7" t="b">
        <v>0</v>
      </c>
      <c r="E89" s="7">
        <v>90</v>
      </c>
      <c r="F89" s="7">
        <v>-14</v>
      </c>
      <c r="G89" s="7">
        <v>4</v>
      </c>
      <c r="H89" s="7" t="b">
        <v>0</v>
      </c>
      <c r="I89" s="7" t="b">
        <v>0</v>
      </c>
      <c r="J89" s="7">
        <v>79</v>
      </c>
      <c r="K89" s="7"/>
      <c r="L89" s="19">
        <v>76</v>
      </c>
      <c r="M89" s="152" t="s">
        <v>463</v>
      </c>
      <c r="N89" s="7" t="s">
        <v>514</v>
      </c>
      <c r="O89" s="17">
        <v>5</v>
      </c>
      <c r="P89" s="17">
        <v>5</v>
      </c>
      <c r="Q89" s="17">
        <v>118</v>
      </c>
      <c r="R89" s="26">
        <v>0.59788359788359791</v>
      </c>
      <c r="S89" s="12" t="s">
        <v>448</v>
      </c>
      <c r="T89" s="12" t="s">
        <v>452</v>
      </c>
      <c r="U89" s="12" t="s">
        <v>446</v>
      </c>
      <c r="V89" s="143">
        <v>1496852377</v>
      </c>
      <c r="W89" s="143" t="b">
        <v>1</v>
      </c>
      <c r="X89" s="7" t="s">
        <v>1</v>
      </c>
      <c r="Y89" s="7" t="b">
        <v>1</v>
      </c>
      <c r="Z89" s="9" t="b">
        <v>0</v>
      </c>
      <c r="AA89" s="11" t="s">
        <v>1</v>
      </c>
      <c r="AB89" s="144" t="b">
        <v>0</v>
      </c>
      <c r="AC89" s="17">
        <v>109</v>
      </c>
      <c r="AD89" s="11" t="s">
        <v>344</v>
      </c>
      <c r="AE89" s="145" t="b">
        <v>1</v>
      </c>
      <c r="AF89" s="145" t="b">
        <v>1</v>
      </c>
      <c r="AG89" s="11" t="s">
        <v>342</v>
      </c>
      <c r="AH89" s="11" t="s">
        <v>366</v>
      </c>
      <c r="AI89" s="11" t="s">
        <v>360</v>
      </c>
      <c r="AJ89" s="11" t="s">
        <v>344</v>
      </c>
      <c r="AK89" s="11" t="s">
        <v>350</v>
      </c>
      <c r="AL89" s="11" t="s">
        <v>334</v>
      </c>
      <c r="AM89" s="11" t="s">
        <v>348</v>
      </c>
      <c r="AN89" s="11" t="s">
        <v>358</v>
      </c>
      <c r="AO89" s="18" t="s">
        <v>354</v>
      </c>
    </row>
    <row r="90" spans="1:41" x14ac:dyDescent="0.35">
      <c r="A90" s="7">
        <v>245</v>
      </c>
      <c r="B90" s="7" t="b">
        <v>0</v>
      </c>
      <c r="C90" s="7" t="b">
        <v>1</v>
      </c>
      <c r="D90" s="7" t="b">
        <v>0</v>
      </c>
      <c r="E90" s="7">
        <v>81</v>
      </c>
      <c r="F90" s="7">
        <v>-5</v>
      </c>
      <c r="G90" s="7">
        <v>5</v>
      </c>
      <c r="H90" s="7" t="b">
        <v>0</v>
      </c>
      <c r="I90" s="7" t="b">
        <v>0</v>
      </c>
      <c r="J90" s="7">
        <v>80</v>
      </c>
      <c r="K90" s="7"/>
      <c r="L90" s="19">
        <v>76</v>
      </c>
      <c r="M90" s="152" t="s">
        <v>1</v>
      </c>
      <c r="N90" s="7" t="s">
        <v>515</v>
      </c>
      <c r="O90" s="17">
        <v>4</v>
      </c>
      <c r="P90" s="17">
        <v>5</v>
      </c>
      <c r="Q90" s="17">
        <v>118</v>
      </c>
      <c r="R90" s="26">
        <v>0.59788359788359791</v>
      </c>
      <c r="S90" s="12" t="s">
        <v>448</v>
      </c>
      <c r="T90" s="12" t="s">
        <v>452</v>
      </c>
      <c r="U90" s="12" t="s">
        <v>446</v>
      </c>
      <c r="V90" s="143">
        <v>1126030833</v>
      </c>
      <c r="W90" s="143" t="b">
        <v>0</v>
      </c>
      <c r="X90" s="7" t="s">
        <v>1</v>
      </c>
      <c r="Y90" s="7" t="b">
        <v>1</v>
      </c>
      <c r="Z90" s="9" t="b">
        <v>0</v>
      </c>
      <c r="AA90" s="11" t="s">
        <v>1</v>
      </c>
      <c r="AB90" s="144" t="b">
        <v>0</v>
      </c>
      <c r="AC90" s="17">
        <v>112</v>
      </c>
      <c r="AD90" s="11" t="s">
        <v>348</v>
      </c>
      <c r="AE90" s="145" t="b">
        <v>1</v>
      </c>
      <c r="AF90" s="145" t="b">
        <v>0</v>
      </c>
      <c r="AG90" s="11" t="s">
        <v>346</v>
      </c>
      <c r="AH90" s="11" t="s">
        <v>340</v>
      </c>
      <c r="AI90" s="11" t="s">
        <v>360</v>
      </c>
      <c r="AJ90" s="11" t="s">
        <v>344</v>
      </c>
      <c r="AK90" s="11" t="s">
        <v>350</v>
      </c>
      <c r="AL90" s="11" t="s">
        <v>334</v>
      </c>
      <c r="AM90" s="11" t="s">
        <v>348</v>
      </c>
      <c r="AN90" s="11" t="s">
        <v>358</v>
      </c>
      <c r="AO90" s="18" t="s">
        <v>332</v>
      </c>
    </row>
    <row r="91" spans="1:41" s="8" customFormat="1" x14ac:dyDescent="0.35">
      <c r="A91" s="7">
        <v>13</v>
      </c>
      <c r="B91" s="7" t="b">
        <v>0</v>
      </c>
      <c r="C91" s="7" t="b">
        <v>1</v>
      </c>
      <c r="D91" s="7" t="b">
        <v>0</v>
      </c>
      <c r="E91" s="7">
        <v>68</v>
      </c>
      <c r="F91" s="7">
        <v>8</v>
      </c>
      <c r="G91" s="7">
        <v>1</v>
      </c>
      <c r="H91" s="7" t="b">
        <v>1</v>
      </c>
      <c r="I91" s="7" t="b">
        <v>0</v>
      </c>
      <c r="J91" s="7">
        <v>81</v>
      </c>
      <c r="K91" s="7"/>
      <c r="L91" s="19">
        <v>76</v>
      </c>
      <c r="M91" s="152" t="s">
        <v>1</v>
      </c>
      <c r="N91" s="7" t="s">
        <v>516</v>
      </c>
      <c r="O91" s="17">
        <v>3</v>
      </c>
      <c r="P91" s="17">
        <v>9</v>
      </c>
      <c r="Q91" s="17">
        <v>118</v>
      </c>
      <c r="R91" s="26">
        <v>0.57671957671957674</v>
      </c>
      <c r="S91" s="12" t="s">
        <v>444</v>
      </c>
      <c r="T91" s="12" t="s">
        <v>452</v>
      </c>
      <c r="U91" s="12" t="s">
        <v>448</v>
      </c>
      <c r="V91" s="143">
        <v>899833171</v>
      </c>
      <c r="W91" s="143" t="b">
        <v>1</v>
      </c>
      <c r="X91" s="7" t="s">
        <v>1</v>
      </c>
      <c r="Y91" s="7" t="b">
        <v>1</v>
      </c>
      <c r="Z91" s="9" t="b">
        <v>0</v>
      </c>
      <c r="AA91" s="11" t="s">
        <v>1</v>
      </c>
      <c r="AB91" s="144" t="b">
        <v>0</v>
      </c>
      <c r="AC91" s="17">
        <v>111</v>
      </c>
      <c r="AD91" s="11" t="s">
        <v>1</v>
      </c>
      <c r="AE91" s="145" t="b">
        <v>0</v>
      </c>
      <c r="AF91" s="145" t="b">
        <v>0</v>
      </c>
      <c r="AG91" s="11" t="s">
        <v>342</v>
      </c>
      <c r="AH91" s="11" t="s">
        <v>340</v>
      </c>
      <c r="AI91" s="11" t="s">
        <v>360</v>
      </c>
      <c r="AJ91" s="11" t="s">
        <v>338</v>
      </c>
      <c r="AK91" s="11" t="s">
        <v>364</v>
      </c>
      <c r="AL91" s="11" t="s">
        <v>362</v>
      </c>
      <c r="AM91" s="11" t="s">
        <v>356</v>
      </c>
      <c r="AN91" s="11" t="s">
        <v>352</v>
      </c>
      <c r="AO91" s="18" t="s">
        <v>354</v>
      </c>
    </row>
    <row r="92" spans="1:41" x14ac:dyDescent="0.35">
      <c r="A92" s="7">
        <v>295</v>
      </c>
      <c r="B92" s="7" t="b">
        <v>0</v>
      </c>
      <c r="C92" s="7" t="b">
        <v>1</v>
      </c>
      <c r="D92" s="7" t="b">
        <v>0</v>
      </c>
      <c r="E92" s="7">
        <v>90</v>
      </c>
      <c r="F92" s="7">
        <v>-14</v>
      </c>
      <c r="G92" s="7">
        <v>2</v>
      </c>
      <c r="H92" s="7" t="b">
        <v>1</v>
      </c>
      <c r="I92" s="7" t="b">
        <v>0</v>
      </c>
      <c r="J92" s="7">
        <v>82</v>
      </c>
      <c r="K92" s="7"/>
      <c r="L92" s="19">
        <v>76</v>
      </c>
      <c r="M92" s="152" t="s">
        <v>463</v>
      </c>
      <c r="N92" s="7" t="s">
        <v>425</v>
      </c>
      <c r="O92" s="17">
        <v>5</v>
      </c>
      <c r="P92" s="17">
        <v>4</v>
      </c>
      <c r="Q92" s="17">
        <v>118</v>
      </c>
      <c r="R92" s="26">
        <v>0.60317460317460314</v>
      </c>
      <c r="S92" s="12" t="s">
        <v>444</v>
      </c>
      <c r="T92" s="12" t="s">
        <v>445</v>
      </c>
      <c r="U92" s="12" t="s">
        <v>446</v>
      </c>
      <c r="V92" s="143">
        <v>635689823</v>
      </c>
      <c r="W92" s="143" t="b">
        <v>0</v>
      </c>
      <c r="X92" s="7" t="s">
        <v>1</v>
      </c>
      <c r="Y92" s="7" t="b">
        <v>1</v>
      </c>
      <c r="Z92" s="9" t="b">
        <v>0</v>
      </c>
      <c r="AA92" s="11" t="s">
        <v>1</v>
      </c>
      <c r="AB92" s="144" t="b">
        <v>0</v>
      </c>
      <c r="AC92" s="17">
        <v>119</v>
      </c>
      <c r="AD92" s="11" t="s">
        <v>360</v>
      </c>
      <c r="AE92" s="145" t="b">
        <v>1</v>
      </c>
      <c r="AF92" s="145" t="b">
        <v>0</v>
      </c>
      <c r="AG92" s="11" t="s">
        <v>346</v>
      </c>
      <c r="AH92" s="11" t="s">
        <v>340</v>
      </c>
      <c r="AI92" s="11" t="s">
        <v>360</v>
      </c>
      <c r="AJ92" s="11" t="s">
        <v>344</v>
      </c>
      <c r="AK92" s="11" t="s">
        <v>364</v>
      </c>
      <c r="AL92" s="11" t="s">
        <v>334</v>
      </c>
      <c r="AM92" s="11" t="s">
        <v>348</v>
      </c>
      <c r="AN92" s="11" t="s">
        <v>358</v>
      </c>
      <c r="AO92" s="18" t="s">
        <v>332</v>
      </c>
    </row>
    <row r="93" spans="1:41" x14ac:dyDescent="0.35">
      <c r="A93" s="7">
        <v>124</v>
      </c>
      <c r="B93" s="7" t="b">
        <v>0</v>
      </c>
      <c r="C93" s="7" t="b">
        <v>1</v>
      </c>
      <c r="D93" s="7" t="b">
        <v>0</v>
      </c>
      <c r="E93" s="7">
        <v>81</v>
      </c>
      <c r="F93" s="7">
        <v>-5</v>
      </c>
      <c r="G93" s="7">
        <v>3</v>
      </c>
      <c r="H93" s="7" t="b">
        <v>1</v>
      </c>
      <c r="I93" s="7" t="b">
        <v>0</v>
      </c>
      <c r="J93" s="7">
        <v>83</v>
      </c>
      <c r="K93" s="7"/>
      <c r="L93" s="19">
        <v>76</v>
      </c>
      <c r="M93" s="152" t="s">
        <v>1</v>
      </c>
      <c r="N93" s="7" t="s">
        <v>421</v>
      </c>
      <c r="O93" s="17">
        <v>4</v>
      </c>
      <c r="P93" s="17">
        <v>4</v>
      </c>
      <c r="Q93" s="17">
        <v>118</v>
      </c>
      <c r="R93" s="26">
        <v>0.60317460317460314</v>
      </c>
      <c r="S93" s="12" t="s">
        <v>444</v>
      </c>
      <c r="T93" s="12" t="s">
        <v>445</v>
      </c>
      <c r="U93" s="12" t="s">
        <v>446</v>
      </c>
      <c r="V93" s="143">
        <v>513547717</v>
      </c>
      <c r="W93" s="143" t="b">
        <v>1</v>
      </c>
      <c r="X93" s="7" t="s">
        <v>1</v>
      </c>
      <c r="Y93" s="7" t="b">
        <v>1</v>
      </c>
      <c r="Z93" s="9" t="b">
        <v>0</v>
      </c>
      <c r="AA93" s="11" t="s">
        <v>1</v>
      </c>
      <c r="AB93" s="144" t="b">
        <v>0</v>
      </c>
      <c r="AC93" s="17">
        <v>109</v>
      </c>
      <c r="AD93" s="11" t="s">
        <v>358</v>
      </c>
      <c r="AE93" s="145" t="b">
        <v>1</v>
      </c>
      <c r="AF93" s="145" t="b">
        <v>1</v>
      </c>
      <c r="AG93" s="11" t="s">
        <v>342</v>
      </c>
      <c r="AH93" s="11" t="s">
        <v>340</v>
      </c>
      <c r="AI93" s="11" t="s">
        <v>360</v>
      </c>
      <c r="AJ93" s="11" t="s">
        <v>338</v>
      </c>
      <c r="AK93" s="11" t="s">
        <v>350</v>
      </c>
      <c r="AL93" s="11" t="s">
        <v>334</v>
      </c>
      <c r="AM93" s="11" t="s">
        <v>348</v>
      </c>
      <c r="AN93" s="11" t="s">
        <v>358</v>
      </c>
      <c r="AO93" s="18" t="s">
        <v>332</v>
      </c>
    </row>
    <row r="94" spans="1:41" x14ac:dyDescent="0.35">
      <c r="A94" s="7">
        <v>173</v>
      </c>
      <c r="B94" s="7" t="b">
        <v>0</v>
      </c>
      <c r="C94" s="7" t="b">
        <v>1</v>
      </c>
      <c r="D94" s="7" t="b">
        <v>0</v>
      </c>
      <c r="E94" s="7">
        <v>68</v>
      </c>
      <c r="F94" s="7">
        <v>8</v>
      </c>
      <c r="G94" s="7">
        <v>4</v>
      </c>
      <c r="H94" s="7" t="b">
        <v>1</v>
      </c>
      <c r="I94" s="7" t="b">
        <v>0</v>
      </c>
      <c r="J94" s="7">
        <v>84</v>
      </c>
      <c r="K94" s="7"/>
      <c r="L94" s="19">
        <v>76</v>
      </c>
      <c r="M94" s="152" t="s">
        <v>1</v>
      </c>
      <c r="N94" s="7" t="s">
        <v>517</v>
      </c>
      <c r="O94" s="17">
        <v>3</v>
      </c>
      <c r="P94" s="17">
        <v>0</v>
      </c>
      <c r="Q94" s="17">
        <v>118</v>
      </c>
      <c r="R94" s="26">
        <v>0.6243386243386243</v>
      </c>
      <c r="S94" s="12" t="s">
        <v>448</v>
      </c>
      <c r="T94" s="12" t="s">
        <v>445</v>
      </c>
      <c r="U94" s="12" t="s">
        <v>446</v>
      </c>
      <c r="V94" s="143">
        <v>383949044</v>
      </c>
      <c r="W94" s="143" t="b">
        <v>1</v>
      </c>
      <c r="X94" s="7" t="s">
        <v>1</v>
      </c>
      <c r="Y94" s="7" t="b">
        <v>1</v>
      </c>
      <c r="Z94" s="9" t="b">
        <v>0</v>
      </c>
      <c r="AA94" s="11" t="s">
        <v>1</v>
      </c>
      <c r="AB94" s="144" t="b">
        <v>0</v>
      </c>
      <c r="AC94" s="17">
        <v>118</v>
      </c>
      <c r="AD94" s="11" t="s">
        <v>344</v>
      </c>
      <c r="AE94" s="145" t="b">
        <v>0</v>
      </c>
      <c r="AF94" s="145" t="b">
        <v>1</v>
      </c>
      <c r="AG94" s="11" t="s">
        <v>342</v>
      </c>
      <c r="AH94" s="11" t="s">
        <v>340</v>
      </c>
      <c r="AI94" s="11" t="s">
        <v>360</v>
      </c>
      <c r="AJ94" s="11" t="s">
        <v>338</v>
      </c>
      <c r="AK94" s="11" t="s">
        <v>350</v>
      </c>
      <c r="AL94" s="11" t="s">
        <v>334</v>
      </c>
      <c r="AM94" s="11" t="s">
        <v>348</v>
      </c>
      <c r="AN94" s="11" t="s">
        <v>358</v>
      </c>
      <c r="AO94" s="18" t="s">
        <v>354</v>
      </c>
    </row>
    <row r="95" spans="1:41" x14ac:dyDescent="0.35">
      <c r="A95" s="7">
        <v>61</v>
      </c>
      <c r="B95" s="7" t="b">
        <v>0</v>
      </c>
      <c r="C95" s="7" t="b">
        <v>1</v>
      </c>
      <c r="D95" s="7" t="b">
        <v>0</v>
      </c>
      <c r="E95" s="7">
        <v>68</v>
      </c>
      <c r="F95" s="7">
        <v>17</v>
      </c>
      <c r="G95" s="7">
        <v>1</v>
      </c>
      <c r="H95" s="7" t="b">
        <v>0</v>
      </c>
      <c r="I95" s="7" t="b">
        <v>0</v>
      </c>
      <c r="J95" s="7">
        <v>85</v>
      </c>
      <c r="K95" s="7"/>
      <c r="L95" s="19">
        <v>85</v>
      </c>
      <c r="M95" s="152" t="s">
        <v>494</v>
      </c>
      <c r="N95" s="7" t="s">
        <v>518</v>
      </c>
      <c r="O95" s="17">
        <v>2</v>
      </c>
      <c r="P95" s="17">
        <v>5</v>
      </c>
      <c r="Q95" s="17">
        <v>117</v>
      </c>
      <c r="R95" s="26">
        <v>0.59259259259259256</v>
      </c>
      <c r="S95" s="12" t="s">
        <v>448</v>
      </c>
      <c r="T95" s="12" t="s">
        <v>445</v>
      </c>
      <c r="U95" s="12" t="s">
        <v>446</v>
      </c>
      <c r="V95" s="143">
        <v>2028989230</v>
      </c>
      <c r="W95" s="143" t="b">
        <v>0</v>
      </c>
      <c r="X95" s="7" t="s">
        <v>1</v>
      </c>
      <c r="Y95" s="7" t="b">
        <v>1</v>
      </c>
      <c r="Z95" s="9" t="b">
        <v>0</v>
      </c>
      <c r="AA95" s="11" t="s">
        <v>1</v>
      </c>
      <c r="AB95" s="144" t="b">
        <v>0</v>
      </c>
      <c r="AC95" s="17">
        <v>113</v>
      </c>
      <c r="AD95" s="11" t="s">
        <v>362</v>
      </c>
      <c r="AE95" s="145" t="b">
        <v>1</v>
      </c>
      <c r="AF95" s="145" t="b">
        <v>0</v>
      </c>
      <c r="AG95" s="11" t="s">
        <v>346</v>
      </c>
      <c r="AH95" s="11" t="s">
        <v>340</v>
      </c>
      <c r="AI95" s="11" t="s">
        <v>360</v>
      </c>
      <c r="AJ95" s="11" t="s">
        <v>344</v>
      </c>
      <c r="AK95" s="11" t="s">
        <v>350</v>
      </c>
      <c r="AL95" s="11" t="s">
        <v>362</v>
      </c>
      <c r="AM95" s="11" t="s">
        <v>348</v>
      </c>
      <c r="AN95" s="11" t="s">
        <v>358</v>
      </c>
      <c r="AO95" s="18" t="s">
        <v>354</v>
      </c>
    </row>
    <row r="96" spans="1:41" s="8" customFormat="1" x14ac:dyDescent="0.35">
      <c r="A96" s="7">
        <v>285</v>
      </c>
      <c r="B96" s="7" t="b">
        <v>0</v>
      </c>
      <c r="C96" s="7" t="b">
        <v>1</v>
      </c>
      <c r="D96" s="7" t="b">
        <v>0</v>
      </c>
      <c r="E96" s="7">
        <v>68</v>
      </c>
      <c r="F96" s="7">
        <v>17</v>
      </c>
      <c r="G96" s="7">
        <v>2</v>
      </c>
      <c r="H96" s="7" t="b">
        <v>0</v>
      </c>
      <c r="I96" s="7" t="b">
        <v>0</v>
      </c>
      <c r="J96" s="7">
        <v>86</v>
      </c>
      <c r="K96" s="7"/>
      <c r="L96" s="19">
        <v>85</v>
      </c>
      <c r="M96" s="152" t="s">
        <v>494</v>
      </c>
      <c r="N96" s="7" t="s">
        <v>519</v>
      </c>
      <c r="O96" s="17">
        <v>2</v>
      </c>
      <c r="P96" s="17">
        <v>6</v>
      </c>
      <c r="Q96" s="17">
        <v>117</v>
      </c>
      <c r="R96" s="26">
        <v>0.58730158730158732</v>
      </c>
      <c r="S96" s="12" t="s">
        <v>444</v>
      </c>
      <c r="T96" s="12" t="s">
        <v>445</v>
      </c>
      <c r="U96" s="12" t="s">
        <v>446</v>
      </c>
      <c r="V96" s="143">
        <v>1983200884</v>
      </c>
      <c r="W96" s="143" t="b">
        <v>0</v>
      </c>
      <c r="X96" s="7" t="s">
        <v>1</v>
      </c>
      <c r="Y96" s="7" t="b">
        <v>1</v>
      </c>
      <c r="Z96" s="9" t="b">
        <v>0</v>
      </c>
      <c r="AA96" s="11" t="s">
        <v>1</v>
      </c>
      <c r="AB96" s="144" t="b">
        <v>0</v>
      </c>
      <c r="AC96" s="17">
        <v>112</v>
      </c>
      <c r="AD96" s="11" t="s">
        <v>334</v>
      </c>
      <c r="AE96" s="145" t="b">
        <v>0</v>
      </c>
      <c r="AF96" s="145" t="b">
        <v>1</v>
      </c>
      <c r="AG96" s="11" t="s">
        <v>346</v>
      </c>
      <c r="AH96" s="11" t="s">
        <v>340</v>
      </c>
      <c r="AI96" s="11" t="s">
        <v>360</v>
      </c>
      <c r="AJ96" s="11" t="s">
        <v>338</v>
      </c>
      <c r="AK96" s="11" t="s">
        <v>350</v>
      </c>
      <c r="AL96" s="11" t="s">
        <v>362</v>
      </c>
      <c r="AM96" s="11" t="s">
        <v>348</v>
      </c>
      <c r="AN96" s="11" t="s">
        <v>358</v>
      </c>
      <c r="AO96" s="18" t="s">
        <v>332</v>
      </c>
    </row>
    <row r="97" spans="1:41" x14ac:dyDescent="0.35">
      <c r="A97" s="7">
        <v>292</v>
      </c>
      <c r="B97" s="7" t="b">
        <v>0</v>
      </c>
      <c r="C97" s="7" t="b">
        <v>1</v>
      </c>
      <c r="D97" s="7" t="b">
        <v>0</v>
      </c>
      <c r="E97" s="7">
        <v>90</v>
      </c>
      <c r="F97" s="7">
        <v>-5</v>
      </c>
      <c r="G97" s="7">
        <v>3</v>
      </c>
      <c r="H97" s="7" t="b">
        <v>0</v>
      </c>
      <c r="I97" s="7" t="b">
        <v>0</v>
      </c>
      <c r="J97" s="7">
        <v>87</v>
      </c>
      <c r="K97" s="7"/>
      <c r="L97" s="19">
        <v>85</v>
      </c>
      <c r="M97" s="152" t="s">
        <v>1</v>
      </c>
      <c r="N97" s="7" t="s">
        <v>520</v>
      </c>
      <c r="O97" s="17">
        <v>4</v>
      </c>
      <c r="P97" s="17">
        <v>4</v>
      </c>
      <c r="Q97" s="17">
        <v>117</v>
      </c>
      <c r="R97" s="26">
        <v>0.59788359788359791</v>
      </c>
      <c r="S97" s="12" t="s">
        <v>448</v>
      </c>
      <c r="T97" s="12" t="s">
        <v>445</v>
      </c>
      <c r="U97" s="12" t="s">
        <v>448</v>
      </c>
      <c r="V97" s="143">
        <v>1548148888</v>
      </c>
      <c r="W97" s="143" t="b">
        <v>1</v>
      </c>
      <c r="X97" s="7" t="s">
        <v>1</v>
      </c>
      <c r="Y97" s="7" t="b">
        <v>1</v>
      </c>
      <c r="Z97" s="9" t="b">
        <v>0</v>
      </c>
      <c r="AA97" s="11" t="s">
        <v>1</v>
      </c>
      <c r="AB97" s="144" t="b">
        <v>0</v>
      </c>
      <c r="AC97" s="17">
        <v>112</v>
      </c>
      <c r="AD97" s="11" t="s">
        <v>360</v>
      </c>
      <c r="AE97" s="145" t="b">
        <v>1</v>
      </c>
      <c r="AF97" s="145" t="b">
        <v>0</v>
      </c>
      <c r="AG97" s="11" t="s">
        <v>346</v>
      </c>
      <c r="AH97" s="11" t="s">
        <v>340</v>
      </c>
      <c r="AI97" s="11" t="s">
        <v>360</v>
      </c>
      <c r="AJ97" s="11" t="s">
        <v>344</v>
      </c>
      <c r="AK97" s="11" t="s">
        <v>364</v>
      </c>
      <c r="AL97" s="11" t="s">
        <v>334</v>
      </c>
      <c r="AM97" s="11" t="s">
        <v>348</v>
      </c>
      <c r="AN97" s="11" t="s">
        <v>358</v>
      </c>
      <c r="AO97" s="18" t="s">
        <v>354</v>
      </c>
    </row>
    <row r="98" spans="1:41" x14ac:dyDescent="0.35">
      <c r="A98" s="7">
        <v>93</v>
      </c>
      <c r="B98" s="7" t="b">
        <v>0</v>
      </c>
      <c r="C98" s="7" t="b">
        <v>1</v>
      </c>
      <c r="D98" s="7" t="b">
        <v>0</v>
      </c>
      <c r="E98" s="7">
        <v>81</v>
      </c>
      <c r="F98" s="7">
        <v>4</v>
      </c>
      <c r="G98" s="7">
        <v>4</v>
      </c>
      <c r="H98" s="7" t="b">
        <v>0</v>
      </c>
      <c r="I98" s="7" t="b">
        <v>0</v>
      </c>
      <c r="J98" s="7">
        <v>88</v>
      </c>
      <c r="K98" s="7"/>
      <c r="L98" s="19">
        <v>85</v>
      </c>
      <c r="M98" s="152" t="s">
        <v>1</v>
      </c>
      <c r="N98" s="7" t="s">
        <v>521</v>
      </c>
      <c r="O98" s="17">
        <v>3</v>
      </c>
      <c r="P98" s="17">
        <v>0</v>
      </c>
      <c r="Q98" s="17">
        <v>117</v>
      </c>
      <c r="R98" s="26">
        <v>0.61904761904761907</v>
      </c>
      <c r="S98" s="12" t="s">
        <v>444</v>
      </c>
      <c r="T98" s="12" t="s">
        <v>445</v>
      </c>
      <c r="U98" s="12" t="s">
        <v>448</v>
      </c>
      <c r="V98" s="143">
        <v>1395769446</v>
      </c>
      <c r="W98" s="143" t="b">
        <v>1</v>
      </c>
      <c r="X98" s="7" t="s">
        <v>1</v>
      </c>
      <c r="Y98" s="7" t="b">
        <v>1</v>
      </c>
      <c r="Z98" s="9" t="b">
        <v>0</v>
      </c>
      <c r="AA98" s="11" t="s">
        <v>1</v>
      </c>
      <c r="AB98" s="144" t="b">
        <v>0</v>
      </c>
      <c r="AC98" s="17">
        <v>117</v>
      </c>
      <c r="AD98" s="11" t="s">
        <v>358</v>
      </c>
      <c r="AE98" s="145" t="b">
        <v>1</v>
      </c>
      <c r="AF98" s="145" t="b">
        <v>1</v>
      </c>
      <c r="AG98" s="11" t="s">
        <v>342</v>
      </c>
      <c r="AH98" s="11" t="s">
        <v>340</v>
      </c>
      <c r="AI98" s="11" t="s">
        <v>360</v>
      </c>
      <c r="AJ98" s="11" t="s">
        <v>338</v>
      </c>
      <c r="AK98" s="11" t="s">
        <v>350</v>
      </c>
      <c r="AL98" s="11" t="s">
        <v>334</v>
      </c>
      <c r="AM98" s="11" t="s">
        <v>348</v>
      </c>
      <c r="AN98" s="11" t="s">
        <v>358</v>
      </c>
      <c r="AO98" s="18" t="s">
        <v>354</v>
      </c>
    </row>
    <row r="99" spans="1:41" x14ac:dyDescent="0.35">
      <c r="A99" s="7">
        <v>235</v>
      </c>
      <c r="B99" s="7" t="b">
        <v>0</v>
      </c>
      <c r="C99" s="7" t="b">
        <v>1</v>
      </c>
      <c r="D99" s="7" t="b">
        <v>0</v>
      </c>
      <c r="E99" s="7">
        <v>90</v>
      </c>
      <c r="F99" s="7">
        <v>-5</v>
      </c>
      <c r="G99" s="7">
        <v>5</v>
      </c>
      <c r="H99" s="7" t="b">
        <v>0</v>
      </c>
      <c r="I99" s="7" t="b">
        <v>0</v>
      </c>
      <c r="J99" s="7">
        <v>89</v>
      </c>
      <c r="K99" s="7"/>
      <c r="L99" s="19">
        <v>85</v>
      </c>
      <c r="M99" s="152" t="s">
        <v>1</v>
      </c>
      <c r="N99" s="7" t="s">
        <v>522</v>
      </c>
      <c r="O99" s="17">
        <v>4</v>
      </c>
      <c r="P99" s="17">
        <v>6</v>
      </c>
      <c r="Q99" s="17">
        <v>117</v>
      </c>
      <c r="R99" s="26">
        <v>0.58730158730158732</v>
      </c>
      <c r="S99" s="12" t="s">
        <v>444</v>
      </c>
      <c r="T99" s="12" t="s">
        <v>445</v>
      </c>
      <c r="U99" s="12" t="s">
        <v>446</v>
      </c>
      <c r="V99" s="143">
        <v>1197428016</v>
      </c>
      <c r="W99" s="143" t="b">
        <v>0</v>
      </c>
      <c r="X99" s="7" t="s">
        <v>1</v>
      </c>
      <c r="Y99" s="7" t="b">
        <v>1</v>
      </c>
      <c r="Z99" s="9" t="b">
        <v>0</v>
      </c>
      <c r="AA99" s="11" t="s">
        <v>1</v>
      </c>
      <c r="AB99" s="144" t="b">
        <v>0</v>
      </c>
      <c r="AC99" s="17">
        <v>115</v>
      </c>
      <c r="AD99" s="11" t="s">
        <v>362</v>
      </c>
      <c r="AE99" s="145" t="b">
        <v>0</v>
      </c>
      <c r="AF99" s="145" t="b">
        <v>0</v>
      </c>
      <c r="AG99" s="11" t="s">
        <v>346</v>
      </c>
      <c r="AH99" s="11" t="s">
        <v>340</v>
      </c>
      <c r="AI99" s="11" t="s">
        <v>360</v>
      </c>
      <c r="AJ99" s="11" t="s">
        <v>344</v>
      </c>
      <c r="AK99" s="11" t="s">
        <v>364</v>
      </c>
      <c r="AL99" s="11" t="s">
        <v>334</v>
      </c>
      <c r="AM99" s="11" t="s">
        <v>348</v>
      </c>
      <c r="AN99" s="11" t="s">
        <v>358</v>
      </c>
      <c r="AO99" s="18" t="s">
        <v>354</v>
      </c>
    </row>
    <row r="100" spans="1:41" x14ac:dyDescent="0.35">
      <c r="A100" s="7">
        <v>83</v>
      </c>
      <c r="B100" s="7" t="b">
        <v>0</v>
      </c>
      <c r="C100" s="7" t="b">
        <v>1</v>
      </c>
      <c r="D100" s="7" t="b">
        <v>0</v>
      </c>
      <c r="E100" s="7">
        <v>68</v>
      </c>
      <c r="F100" s="7">
        <v>17</v>
      </c>
      <c r="G100" s="7">
        <v>1</v>
      </c>
      <c r="H100" s="7" t="b">
        <v>1</v>
      </c>
      <c r="I100" s="7" t="b">
        <v>0</v>
      </c>
      <c r="J100" s="7">
        <v>90</v>
      </c>
      <c r="K100" s="7"/>
      <c r="L100" s="19">
        <v>85</v>
      </c>
      <c r="M100" s="152" t="s">
        <v>494</v>
      </c>
      <c r="N100" s="7" t="s">
        <v>523</v>
      </c>
      <c r="O100" s="17">
        <v>2</v>
      </c>
      <c r="P100" s="17">
        <v>0</v>
      </c>
      <c r="Q100" s="17">
        <v>117</v>
      </c>
      <c r="R100" s="26">
        <v>0.61904761904761907</v>
      </c>
      <c r="S100" s="12" t="s">
        <v>448</v>
      </c>
      <c r="T100" s="12" t="s">
        <v>452</v>
      </c>
      <c r="U100" s="12" t="s">
        <v>448</v>
      </c>
      <c r="V100" s="143">
        <v>1070687070</v>
      </c>
      <c r="W100" s="143" t="b">
        <v>1</v>
      </c>
      <c r="X100" s="7" t="s">
        <v>1</v>
      </c>
      <c r="Y100" s="7" t="b">
        <v>1</v>
      </c>
      <c r="Z100" s="9" t="b">
        <v>0</v>
      </c>
      <c r="AA100" s="11" t="s">
        <v>1</v>
      </c>
      <c r="AB100" s="144" t="b">
        <v>0</v>
      </c>
      <c r="AC100" s="17">
        <v>115</v>
      </c>
      <c r="AD100" s="11" t="s">
        <v>346</v>
      </c>
      <c r="AE100" s="145" t="b">
        <v>1</v>
      </c>
      <c r="AF100" s="145" t="b">
        <v>0</v>
      </c>
      <c r="AG100" s="11" t="s">
        <v>346</v>
      </c>
      <c r="AH100" s="11" t="s">
        <v>340</v>
      </c>
      <c r="AI100" s="11" t="s">
        <v>360</v>
      </c>
      <c r="AJ100" s="11" t="s">
        <v>338</v>
      </c>
      <c r="AK100" s="11" t="s">
        <v>350</v>
      </c>
      <c r="AL100" s="11" t="s">
        <v>334</v>
      </c>
      <c r="AM100" s="11" t="s">
        <v>348</v>
      </c>
      <c r="AN100" s="11" t="s">
        <v>358</v>
      </c>
      <c r="AO100" s="18" t="s">
        <v>354</v>
      </c>
    </row>
    <row r="101" spans="1:41" x14ac:dyDescent="0.35">
      <c r="A101" s="7">
        <v>270</v>
      </c>
      <c r="B101" s="7" t="b">
        <v>0</v>
      </c>
      <c r="C101" s="7" t="b">
        <v>1</v>
      </c>
      <c r="D101" s="7" t="b">
        <v>0</v>
      </c>
      <c r="E101" s="7">
        <v>68</v>
      </c>
      <c r="F101" s="7">
        <v>17</v>
      </c>
      <c r="G101" s="7">
        <v>2</v>
      </c>
      <c r="H101" s="7" t="b">
        <v>1</v>
      </c>
      <c r="I101" s="7" t="b">
        <v>0</v>
      </c>
      <c r="J101" s="7">
        <v>91</v>
      </c>
      <c r="K101" s="7"/>
      <c r="L101" s="19">
        <v>85</v>
      </c>
      <c r="M101" s="152" t="s">
        <v>494</v>
      </c>
      <c r="N101" s="7" t="s">
        <v>524</v>
      </c>
      <c r="O101" s="17">
        <v>2</v>
      </c>
      <c r="P101" s="17">
        <v>0</v>
      </c>
      <c r="Q101" s="17">
        <v>117</v>
      </c>
      <c r="R101" s="26">
        <v>0.61904761904761907</v>
      </c>
      <c r="S101" s="12" t="s">
        <v>1</v>
      </c>
      <c r="T101" s="12" t="s">
        <v>1</v>
      </c>
      <c r="U101" s="12" t="s">
        <v>1</v>
      </c>
      <c r="V101" s="143">
        <v>985277029</v>
      </c>
      <c r="W101" s="143" t="b">
        <v>1</v>
      </c>
      <c r="X101" s="7" t="s">
        <v>1</v>
      </c>
      <c r="Y101" s="7" t="b">
        <v>1</v>
      </c>
      <c r="Z101" s="9" t="b">
        <v>0</v>
      </c>
      <c r="AA101" s="11" t="s">
        <v>1</v>
      </c>
      <c r="AB101" s="144" t="b">
        <v>0</v>
      </c>
      <c r="AC101" s="17">
        <v>117</v>
      </c>
      <c r="AD101" s="11" t="s">
        <v>1</v>
      </c>
      <c r="AE101" s="145" t="b">
        <v>0</v>
      </c>
      <c r="AF101" s="145" t="b">
        <v>0</v>
      </c>
      <c r="AG101" s="11" t="s">
        <v>342</v>
      </c>
      <c r="AH101" s="11" t="s">
        <v>340</v>
      </c>
      <c r="AI101" s="11" t="s">
        <v>360</v>
      </c>
      <c r="AJ101" s="11" t="s">
        <v>338</v>
      </c>
      <c r="AK101" s="11" t="s">
        <v>350</v>
      </c>
      <c r="AL101" s="11" t="s">
        <v>362</v>
      </c>
      <c r="AM101" s="11" t="s">
        <v>348</v>
      </c>
      <c r="AN101" s="11" t="s">
        <v>358</v>
      </c>
      <c r="AO101" s="18" t="s">
        <v>354</v>
      </c>
    </row>
    <row r="102" spans="1:41" x14ac:dyDescent="0.35">
      <c r="A102" s="7">
        <v>97</v>
      </c>
      <c r="B102" s="7" t="b">
        <v>0</v>
      </c>
      <c r="C102" s="7" t="b">
        <v>1</v>
      </c>
      <c r="D102" s="7" t="b">
        <v>0</v>
      </c>
      <c r="E102" s="7">
        <v>81</v>
      </c>
      <c r="F102" s="7">
        <v>4</v>
      </c>
      <c r="G102" s="7">
        <v>3</v>
      </c>
      <c r="H102" s="7" t="b">
        <v>1</v>
      </c>
      <c r="I102" s="7" t="b">
        <v>0</v>
      </c>
      <c r="J102" s="7">
        <v>92</v>
      </c>
      <c r="K102" s="7"/>
      <c r="L102" s="19">
        <v>85</v>
      </c>
      <c r="M102" s="152" t="s">
        <v>1</v>
      </c>
      <c r="N102" s="7" t="s">
        <v>525</v>
      </c>
      <c r="O102" s="17">
        <v>3</v>
      </c>
      <c r="P102" s="17">
        <v>4</v>
      </c>
      <c r="Q102" s="17">
        <v>117</v>
      </c>
      <c r="R102" s="26">
        <v>0.59788359788359791</v>
      </c>
      <c r="S102" s="12" t="s">
        <v>444</v>
      </c>
      <c r="T102" s="12" t="s">
        <v>452</v>
      </c>
      <c r="U102" s="12" t="s">
        <v>448</v>
      </c>
      <c r="V102" s="143">
        <v>775874052</v>
      </c>
      <c r="W102" s="143" t="b">
        <v>1</v>
      </c>
      <c r="X102" s="7" t="s">
        <v>1</v>
      </c>
      <c r="Y102" s="7" t="b">
        <v>1</v>
      </c>
      <c r="Z102" s="9" t="b">
        <v>0</v>
      </c>
      <c r="AA102" s="11" t="s">
        <v>1</v>
      </c>
      <c r="AB102" s="144" t="b">
        <v>0</v>
      </c>
      <c r="AC102" s="17">
        <v>116</v>
      </c>
      <c r="AD102" s="11" t="s">
        <v>342</v>
      </c>
      <c r="AE102" s="145" t="b">
        <v>1</v>
      </c>
      <c r="AF102" s="145" t="b">
        <v>1</v>
      </c>
      <c r="AG102" s="11" t="s">
        <v>342</v>
      </c>
      <c r="AH102" s="11" t="s">
        <v>340</v>
      </c>
      <c r="AI102" s="11" t="s">
        <v>360</v>
      </c>
      <c r="AJ102" s="11" t="s">
        <v>338</v>
      </c>
      <c r="AK102" s="11" t="s">
        <v>350</v>
      </c>
      <c r="AL102" s="11" t="s">
        <v>334</v>
      </c>
      <c r="AM102" s="11" t="s">
        <v>348</v>
      </c>
      <c r="AN102" s="11" t="s">
        <v>358</v>
      </c>
      <c r="AO102" s="18" t="s">
        <v>354</v>
      </c>
    </row>
    <row r="103" spans="1:41" x14ac:dyDescent="0.35">
      <c r="A103" s="7">
        <v>31</v>
      </c>
      <c r="B103" s="7" t="b">
        <v>0</v>
      </c>
      <c r="C103" s="7" t="b">
        <v>1</v>
      </c>
      <c r="D103" s="7" t="b">
        <v>0</v>
      </c>
      <c r="E103" s="7">
        <v>81</v>
      </c>
      <c r="F103" s="7">
        <v>4</v>
      </c>
      <c r="G103" s="7">
        <v>4</v>
      </c>
      <c r="H103" s="7" t="b">
        <v>1</v>
      </c>
      <c r="I103" s="7" t="b">
        <v>0</v>
      </c>
      <c r="J103" s="7">
        <v>93</v>
      </c>
      <c r="K103" s="7"/>
      <c r="L103" s="19">
        <v>85</v>
      </c>
      <c r="M103" s="152" t="s">
        <v>1</v>
      </c>
      <c r="N103" s="7" t="s">
        <v>526</v>
      </c>
      <c r="O103" s="17">
        <v>3</v>
      </c>
      <c r="P103" s="17">
        <v>5</v>
      </c>
      <c r="Q103" s="17">
        <v>117</v>
      </c>
      <c r="R103" s="26">
        <v>0.59259259259259256</v>
      </c>
      <c r="S103" s="12" t="s">
        <v>444</v>
      </c>
      <c r="T103" s="12" t="s">
        <v>452</v>
      </c>
      <c r="U103" s="12" t="s">
        <v>448</v>
      </c>
      <c r="V103" s="143">
        <v>138869799</v>
      </c>
      <c r="W103" s="143" t="b">
        <v>1</v>
      </c>
      <c r="X103" s="7" t="s">
        <v>1</v>
      </c>
      <c r="Y103" s="7" t="b">
        <v>1</v>
      </c>
      <c r="Z103" s="9" t="b">
        <v>0</v>
      </c>
      <c r="AA103" s="11" t="s">
        <v>1</v>
      </c>
      <c r="AB103" s="144" t="b">
        <v>0</v>
      </c>
      <c r="AC103" s="17">
        <v>112</v>
      </c>
      <c r="AD103" s="11" t="s">
        <v>356</v>
      </c>
      <c r="AE103" s="145" t="b">
        <v>0</v>
      </c>
      <c r="AF103" s="145" t="b">
        <v>1</v>
      </c>
      <c r="AG103" s="11" t="s">
        <v>342</v>
      </c>
      <c r="AH103" s="11" t="s">
        <v>340</v>
      </c>
      <c r="AI103" s="11" t="s">
        <v>360</v>
      </c>
      <c r="AJ103" s="11" t="s">
        <v>338</v>
      </c>
      <c r="AK103" s="11" t="s">
        <v>350</v>
      </c>
      <c r="AL103" s="11" t="s">
        <v>334</v>
      </c>
      <c r="AM103" s="11" t="s">
        <v>348</v>
      </c>
      <c r="AN103" s="11" t="s">
        <v>358</v>
      </c>
      <c r="AO103" s="18" t="s">
        <v>354</v>
      </c>
    </row>
    <row r="104" spans="1:41" x14ac:dyDescent="0.35">
      <c r="A104" s="7">
        <v>223</v>
      </c>
      <c r="B104" s="7" t="b">
        <v>0</v>
      </c>
      <c r="C104" s="7" t="b">
        <v>1</v>
      </c>
      <c r="D104" s="7" t="b">
        <v>0</v>
      </c>
      <c r="E104" s="7">
        <v>98</v>
      </c>
      <c r="F104" s="7">
        <v>-13</v>
      </c>
      <c r="G104" s="7">
        <v>5</v>
      </c>
      <c r="H104" s="7" t="b">
        <v>1</v>
      </c>
      <c r="I104" s="7" t="b">
        <v>0</v>
      </c>
      <c r="J104" s="7">
        <v>94</v>
      </c>
      <c r="K104" s="7"/>
      <c r="L104" s="19">
        <v>85</v>
      </c>
      <c r="M104" s="152" t="s">
        <v>463</v>
      </c>
      <c r="N104" s="7" t="s">
        <v>527</v>
      </c>
      <c r="O104" s="17">
        <v>5</v>
      </c>
      <c r="P104" s="17">
        <v>0</v>
      </c>
      <c r="Q104" s="17">
        <v>117</v>
      </c>
      <c r="R104" s="26">
        <v>0.61904761904761907</v>
      </c>
      <c r="S104" s="12" t="s">
        <v>444</v>
      </c>
      <c r="T104" s="12" t="s">
        <v>445</v>
      </c>
      <c r="U104" s="12" t="s">
        <v>448</v>
      </c>
      <c r="V104" s="143">
        <v>91226331</v>
      </c>
      <c r="W104" s="143" t="b">
        <v>1</v>
      </c>
      <c r="X104" s="7" t="s">
        <v>1</v>
      </c>
      <c r="Y104" s="7" t="b">
        <v>1</v>
      </c>
      <c r="Z104" s="9" t="b">
        <v>0</v>
      </c>
      <c r="AA104" s="11" t="s">
        <v>1</v>
      </c>
      <c r="AB104" s="144" t="b">
        <v>0</v>
      </c>
      <c r="AC104" s="17">
        <v>109</v>
      </c>
      <c r="AD104" s="11" t="s">
        <v>354</v>
      </c>
      <c r="AE104" s="145" t="b">
        <v>1</v>
      </c>
      <c r="AF104" s="145" t="b">
        <v>0</v>
      </c>
      <c r="AG104" s="11" t="s">
        <v>342</v>
      </c>
      <c r="AH104" s="11" t="s">
        <v>340</v>
      </c>
      <c r="AI104" s="11" t="s">
        <v>336</v>
      </c>
      <c r="AJ104" s="11" t="s">
        <v>338</v>
      </c>
      <c r="AK104" s="11" t="s">
        <v>350</v>
      </c>
      <c r="AL104" s="11" t="s">
        <v>334</v>
      </c>
      <c r="AM104" s="11" t="s">
        <v>356</v>
      </c>
      <c r="AN104" s="11" t="s">
        <v>358</v>
      </c>
      <c r="AO104" s="18" t="s">
        <v>354</v>
      </c>
    </row>
    <row r="105" spans="1:41" x14ac:dyDescent="0.35">
      <c r="A105" s="7">
        <v>272</v>
      </c>
      <c r="B105" s="7" t="b">
        <v>0</v>
      </c>
      <c r="C105" s="7" t="b">
        <v>1</v>
      </c>
      <c r="D105" s="7" t="b">
        <v>0</v>
      </c>
      <c r="E105" s="7">
        <v>112</v>
      </c>
      <c r="F105" s="7">
        <v>-17</v>
      </c>
      <c r="G105" s="7">
        <v>1</v>
      </c>
      <c r="H105" s="7" t="b">
        <v>0</v>
      </c>
      <c r="I105" s="7" t="b">
        <v>0</v>
      </c>
      <c r="J105" s="7">
        <v>95</v>
      </c>
      <c r="K105" s="7"/>
      <c r="L105" s="19">
        <v>95</v>
      </c>
      <c r="M105" s="152" t="s">
        <v>463</v>
      </c>
      <c r="N105" s="7" t="s">
        <v>411</v>
      </c>
      <c r="O105" s="17">
        <v>5</v>
      </c>
      <c r="P105" s="17">
        <v>5</v>
      </c>
      <c r="Q105" s="17">
        <v>116</v>
      </c>
      <c r="R105" s="26">
        <v>0.58730158730158732</v>
      </c>
      <c r="S105" s="12" t="s">
        <v>448</v>
      </c>
      <c r="T105" s="12" t="s">
        <v>452</v>
      </c>
      <c r="U105" s="12" t="s">
        <v>446</v>
      </c>
      <c r="V105" s="143">
        <v>2074674574</v>
      </c>
      <c r="W105" s="143" t="b">
        <v>1</v>
      </c>
      <c r="X105" s="7" t="s">
        <v>1</v>
      </c>
      <c r="Y105" s="7" t="b">
        <v>1</v>
      </c>
      <c r="Z105" s="9" t="b">
        <v>0</v>
      </c>
      <c r="AA105" s="11" t="s">
        <v>1</v>
      </c>
      <c r="AB105" s="144" t="b">
        <v>0</v>
      </c>
      <c r="AC105" s="17">
        <v>106</v>
      </c>
      <c r="AD105" s="11" t="s">
        <v>356</v>
      </c>
      <c r="AE105" s="145" t="b">
        <v>1</v>
      </c>
      <c r="AF105" s="145" t="b">
        <v>1</v>
      </c>
      <c r="AG105" s="11" t="s">
        <v>346</v>
      </c>
      <c r="AH105" s="11" t="s">
        <v>340</v>
      </c>
      <c r="AI105" s="11" t="s">
        <v>360</v>
      </c>
      <c r="AJ105" s="11" t="s">
        <v>344</v>
      </c>
      <c r="AK105" s="11" t="s">
        <v>364</v>
      </c>
      <c r="AL105" s="11" t="s">
        <v>334</v>
      </c>
      <c r="AM105" s="11" t="s">
        <v>356</v>
      </c>
      <c r="AN105" s="11" t="s">
        <v>358</v>
      </c>
      <c r="AO105" s="18" t="s">
        <v>354</v>
      </c>
    </row>
    <row r="106" spans="1:41" x14ac:dyDescent="0.35">
      <c r="A106" s="7">
        <v>26</v>
      </c>
      <c r="B106" s="7" t="b">
        <v>0</v>
      </c>
      <c r="C106" s="7" t="b">
        <v>1</v>
      </c>
      <c r="D106" s="7" t="b">
        <v>0</v>
      </c>
      <c r="E106" s="7">
        <v>98</v>
      </c>
      <c r="F106" s="7">
        <v>-3</v>
      </c>
      <c r="G106" s="7">
        <v>2</v>
      </c>
      <c r="H106" s="7" t="b">
        <v>0</v>
      </c>
      <c r="I106" s="7" t="b">
        <v>0</v>
      </c>
      <c r="J106" s="7">
        <v>96</v>
      </c>
      <c r="K106" s="7"/>
      <c r="L106" s="19">
        <v>95</v>
      </c>
      <c r="M106" s="152" t="s">
        <v>1</v>
      </c>
      <c r="N106" s="7" t="s">
        <v>528</v>
      </c>
      <c r="O106" s="17">
        <v>4</v>
      </c>
      <c r="P106" s="17">
        <v>0</v>
      </c>
      <c r="Q106" s="17">
        <v>116</v>
      </c>
      <c r="R106" s="26">
        <v>0.61375661375661372</v>
      </c>
      <c r="S106" s="12" t="s">
        <v>448</v>
      </c>
      <c r="T106" s="12" t="s">
        <v>452</v>
      </c>
      <c r="U106" s="12" t="s">
        <v>448</v>
      </c>
      <c r="V106" s="143">
        <v>1614725253</v>
      </c>
      <c r="W106" s="143" t="b">
        <v>1</v>
      </c>
      <c r="X106" s="7" t="s">
        <v>1</v>
      </c>
      <c r="Y106" s="7" t="b">
        <v>1</v>
      </c>
      <c r="Z106" s="9" t="b">
        <v>0</v>
      </c>
      <c r="AA106" s="11" t="s">
        <v>1</v>
      </c>
      <c r="AB106" s="144" t="b">
        <v>0</v>
      </c>
      <c r="AC106" s="17">
        <v>112</v>
      </c>
      <c r="AD106" s="11" t="s">
        <v>350</v>
      </c>
      <c r="AE106" s="145" t="b">
        <v>1</v>
      </c>
      <c r="AF106" s="145" t="b">
        <v>0</v>
      </c>
      <c r="AG106" s="11" t="s">
        <v>342</v>
      </c>
      <c r="AH106" s="11" t="s">
        <v>340</v>
      </c>
      <c r="AI106" s="11" t="s">
        <v>360</v>
      </c>
      <c r="AJ106" s="11" t="s">
        <v>344</v>
      </c>
      <c r="AK106" s="11" t="s">
        <v>350</v>
      </c>
      <c r="AL106" s="11" t="s">
        <v>362</v>
      </c>
      <c r="AM106" s="11" t="s">
        <v>348</v>
      </c>
      <c r="AN106" s="11" t="s">
        <v>358</v>
      </c>
      <c r="AO106" s="18" t="s">
        <v>332</v>
      </c>
    </row>
    <row r="107" spans="1:41" x14ac:dyDescent="0.35">
      <c r="A107" s="7">
        <v>299</v>
      </c>
      <c r="B107" s="7" t="b">
        <v>0</v>
      </c>
      <c r="C107" s="7" t="b">
        <v>1</v>
      </c>
      <c r="D107" s="7" t="b">
        <v>0</v>
      </c>
      <c r="E107" s="7">
        <v>98</v>
      </c>
      <c r="F107" s="7">
        <v>-3</v>
      </c>
      <c r="G107" s="7">
        <v>3</v>
      </c>
      <c r="H107" s="7" t="b">
        <v>0</v>
      </c>
      <c r="I107" s="7" t="b">
        <v>0</v>
      </c>
      <c r="J107" s="7">
        <v>97</v>
      </c>
      <c r="K107" s="7"/>
      <c r="L107" s="19">
        <v>95</v>
      </c>
      <c r="M107" s="152" t="s">
        <v>1</v>
      </c>
      <c r="N107" s="7" t="s">
        <v>529</v>
      </c>
      <c r="O107" s="17">
        <v>4</v>
      </c>
      <c r="P107" s="17">
        <v>5</v>
      </c>
      <c r="Q107" s="17">
        <v>116</v>
      </c>
      <c r="R107" s="26">
        <v>0.58730158730158732</v>
      </c>
      <c r="S107" s="12" t="s">
        <v>444</v>
      </c>
      <c r="T107" s="12" t="s">
        <v>445</v>
      </c>
      <c r="U107" s="12" t="s">
        <v>446</v>
      </c>
      <c r="V107" s="143">
        <v>1280812795</v>
      </c>
      <c r="W107" s="143" t="b">
        <v>1</v>
      </c>
      <c r="X107" s="7" t="s">
        <v>1</v>
      </c>
      <c r="Y107" s="7" t="b">
        <v>1</v>
      </c>
      <c r="Z107" s="9" t="b">
        <v>0</v>
      </c>
      <c r="AA107" s="11" t="s">
        <v>1</v>
      </c>
      <c r="AB107" s="144" t="b">
        <v>0</v>
      </c>
      <c r="AC107" s="17">
        <v>111</v>
      </c>
      <c r="AD107" s="11" t="s">
        <v>340</v>
      </c>
      <c r="AE107" s="145" t="b">
        <v>1</v>
      </c>
      <c r="AF107" s="145" t="b">
        <v>0</v>
      </c>
      <c r="AG107" s="11" t="s">
        <v>342</v>
      </c>
      <c r="AH107" s="11" t="s">
        <v>340</v>
      </c>
      <c r="AI107" s="11" t="s">
        <v>360</v>
      </c>
      <c r="AJ107" s="11" t="s">
        <v>338</v>
      </c>
      <c r="AK107" s="11" t="s">
        <v>350</v>
      </c>
      <c r="AL107" s="11" t="s">
        <v>334</v>
      </c>
      <c r="AM107" s="11" t="s">
        <v>356</v>
      </c>
      <c r="AN107" s="11" t="s">
        <v>358</v>
      </c>
      <c r="AO107" s="18" t="s">
        <v>354</v>
      </c>
    </row>
    <row r="108" spans="1:41" x14ac:dyDescent="0.35">
      <c r="A108" s="7">
        <v>24</v>
      </c>
      <c r="B108" s="7" t="b">
        <v>0</v>
      </c>
      <c r="C108" s="7" t="b">
        <v>1</v>
      </c>
      <c r="D108" s="7" t="b">
        <v>0</v>
      </c>
      <c r="E108" s="7">
        <v>98</v>
      </c>
      <c r="F108" s="7">
        <v>-3</v>
      </c>
      <c r="G108" s="7">
        <v>4</v>
      </c>
      <c r="H108" s="7" t="b">
        <v>0</v>
      </c>
      <c r="I108" s="7" t="b">
        <v>0</v>
      </c>
      <c r="J108" s="7">
        <v>98</v>
      </c>
      <c r="K108" s="7"/>
      <c r="L108" s="19">
        <v>95</v>
      </c>
      <c r="M108" s="152" t="s">
        <v>1</v>
      </c>
      <c r="N108" s="7" t="s">
        <v>530</v>
      </c>
      <c r="O108" s="17">
        <v>4</v>
      </c>
      <c r="P108" s="17">
        <v>0</v>
      </c>
      <c r="Q108" s="17">
        <v>116</v>
      </c>
      <c r="R108" s="26">
        <v>0.61375661375661372</v>
      </c>
      <c r="S108" s="12" t="s">
        <v>444</v>
      </c>
      <c r="T108" s="12" t="s">
        <v>445</v>
      </c>
      <c r="U108" s="12" t="s">
        <v>448</v>
      </c>
      <c r="V108" s="143">
        <v>971002621</v>
      </c>
      <c r="W108" s="143" t="b">
        <v>1</v>
      </c>
      <c r="X108" s="7" t="s">
        <v>1</v>
      </c>
      <c r="Y108" s="7" t="b">
        <v>1</v>
      </c>
      <c r="Z108" s="9" t="b">
        <v>0</v>
      </c>
      <c r="AA108" s="11" t="s">
        <v>1</v>
      </c>
      <c r="AB108" s="144" t="b">
        <v>0</v>
      </c>
      <c r="AC108" s="17">
        <v>113</v>
      </c>
      <c r="AD108" s="11" t="s">
        <v>1</v>
      </c>
      <c r="AE108" s="145" t="b">
        <v>0</v>
      </c>
      <c r="AF108" s="145" t="b">
        <v>0</v>
      </c>
      <c r="AG108" s="11" t="s">
        <v>342</v>
      </c>
      <c r="AH108" s="11" t="s">
        <v>340</v>
      </c>
      <c r="AI108" s="11" t="s">
        <v>360</v>
      </c>
      <c r="AJ108" s="11" t="s">
        <v>344</v>
      </c>
      <c r="AK108" s="11" t="s">
        <v>350</v>
      </c>
      <c r="AL108" s="11" t="s">
        <v>334</v>
      </c>
      <c r="AM108" s="11" t="s">
        <v>348</v>
      </c>
      <c r="AN108" s="11" t="s">
        <v>358</v>
      </c>
      <c r="AO108" s="18" t="s">
        <v>354</v>
      </c>
    </row>
    <row r="109" spans="1:41" x14ac:dyDescent="0.35">
      <c r="A109" s="7">
        <v>247</v>
      </c>
      <c r="B109" s="7" t="b">
        <v>0</v>
      </c>
      <c r="C109" s="7" t="b">
        <v>1</v>
      </c>
      <c r="D109" s="7" t="b">
        <v>0</v>
      </c>
      <c r="E109" s="7">
        <v>98</v>
      </c>
      <c r="F109" s="7">
        <v>-3</v>
      </c>
      <c r="G109" s="7">
        <v>5</v>
      </c>
      <c r="H109" s="7" t="b">
        <v>0</v>
      </c>
      <c r="I109" s="7" t="b">
        <v>0</v>
      </c>
      <c r="J109" s="7">
        <v>99</v>
      </c>
      <c r="K109" s="7"/>
      <c r="L109" s="19">
        <v>95</v>
      </c>
      <c r="M109" s="152" t="s">
        <v>1</v>
      </c>
      <c r="N109" s="7" t="s">
        <v>531</v>
      </c>
      <c r="O109" s="17">
        <v>4</v>
      </c>
      <c r="P109" s="17">
        <v>0</v>
      </c>
      <c r="Q109" s="17">
        <v>116</v>
      </c>
      <c r="R109" s="26">
        <v>0.61375661375661372</v>
      </c>
      <c r="S109" s="12" t="s">
        <v>448</v>
      </c>
      <c r="T109" s="12" t="s">
        <v>452</v>
      </c>
      <c r="U109" s="12" t="s">
        <v>446</v>
      </c>
      <c r="V109" s="143">
        <v>939237539</v>
      </c>
      <c r="W109" s="143" t="b">
        <v>1</v>
      </c>
      <c r="X109" s="7" t="s">
        <v>1</v>
      </c>
      <c r="Y109" s="7" t="b">
        <v>1</v>
      </c>
      <c r="Z109" s="9" t="b">
        <v>0</v>
      </c>
      <c r="AA109" s="11" t="s">
        <v>1</v>
      </c>
      <c r="AB109" s="144" t="b">
        <v>0</v>
      </c>
      <c r="AC109" s="17">
        <v>115</v>
      </c>
      <c r="AD109" s="11" t="s">
        <v>350</v>
      </c>
      <c r="AE109" s="145" t="b">
        <v>1</v>
      </c>
      <c r="AF109" s="145" t="b">
        <v>0</v>
      </c>
      <c r="AG109" s="11" t="s">
        <v>346</v>
      </c>
      <c r="AH109" s="11" t="s">
        <v>340</v>
      </c>
      <c r="AI109" s="11" t="s">
        <v>336</v>
      </c>
      <c r="AJ109" s="11" t="s">
        <v>344</v>
      </c>
      <c r="AK109" s="11" t="s">
        <v>350</v>
      </c>
      <c r="AL109" s="11" t="s">
        <v>334</v>
      </c>
      <c r="AM109" s="11" t="s">
        <v>348</v>
      </c>
      <c r="AN109" s="11" t="s">
        <v>358</v>
      </c>
      <c r="AO109" s="18" t="s">
        <v>354</v>
      </c>
    </row>
    <row r="110" spans="1:41" x14ac:dyDescent="0.35">
      <c r="A110" s="7">
        <v>120</v>
      </c>
      <c r="B110" s="7" t="b">
        <v>0</v>
      </c>
      <c r="C110" s="7" t="b">
        <v>1</v>
      </c>
      <c r="D110" s="7" t="b">
        <v>0</v>
      </c>
      <c r="E110" s="7">
        <v>98</v>
      </c>
      <c r="F110" s="7">
        <v>-3</v>
      </c>
      <c r="G110" s="7">
        <v>1</v>
      </c>
      <c r="H110" s="7" t="b">
        <v>1</v>
      </c>
      <c r="I110" s="7" t="b">
        <v>0</v>
      </c>
      <c r="J110" s="7">
        <v>100</v>
      </c>
      <c r="K110" s="7"/>
      <c r="L110" s="19">
        <v>95</v>
      </c>
      <c r="M110" s="152" t="s">
        <v>1</v>
      </c>
      <c r="N110" s="7" t="s">
        <v>532</v>
      </c>
      <c r="O110" s="17">
        <v>4</v>
      </c>
      <c r="P110" s="17">
        <v>0</v>
      </c>
      <c r="Q110" s="17">
        <v>116</v>
      </c>
      <c r="R110" s="26">
        <v>0.61375661375661372</v>
      </c>
      <c r="S110" s="12" t="s">
        <v>444</v>
      </c>
      <c r="T110" s="12" t="s">
        <v>445</v>
      </c>
      <c r="U110" s="12" t="s">
        <v>533</v>
      </c>
      <c r="V110" s="143">
        <v>618655366</v>
      </c>
      <c r="W110" s="143" t="b">
        <v>0</v>
      </c>
      <c r="X110" s="7" t="s">
        <v>1</v>
      </c>
      <c r="Y110" s="7" t="b">
        <v>1</v>
      </c>
      <c r="Z110" s="9" t="b">
        <v>0</v>
      </c>
      <c r="AA110" s="11" t="s">
        <v>1</v>
      </c>
      <c r="AB110" s="144" t="b">
        <v>0</v>
      </c>
      <c r="AC110" s="17">
        <v>114</v>
      </c>
      <c r="AD110" s="11" t="s">
        <v>350</v>
      </c>
      <c r="AE110" s="145" t="b">
        <v>1</v>
      </c>
      <c r="AF110" s="145" t="b">
        <v>0</v>
      </c>
      <c r="AG110" s="11" t="s">
        <v>346</v>
      </c>
      <c r="AH110" s="11" t="s">
        <v>340</v>
      </c>
      <c r="AI110" s="11" t="s">
        <v>360</v>
      </c>
      <c r="AJ110" s="11" t="s">
        <v>344</v>
      </c>
      <c r="AK110" s="11" t="s">
        <v>350</v>
      </c>
      <c r="AL110" s="11" t="s">
        <v>334</v>
      </c>
      <c r="AM110" s="11" t="s">
        <v>348</v>
      </c>
      <c r="AN110" s="11" t="s">
        <v>358</v>
      </c>
      <c r="AO110" s="18" t="s">
        <v>332</v>
      </c>
    </row>
    <row r="111" spans="1:41" x14ac:dyDescent="0.35">
      <c r="A111" s="7">
        <v>45</v>
      </c>
      <c r="B111" s="7" t="b">
        <v>0</v>
      </c>
      <c r="C111" s="7" t="b">
        <v>1</v>
      </c>
      <c r="D111" s="7" t="b">
        <v>0</v>
      </c>
      <c r="E111" s="7">
        <v>90</v>
      </c>
      <c r="F111" s="7">
        <v>5</v>
      </c>
      <c r="G111" s="7">
        <v>2</v>
      </c>
      <c r="H111" s="7" t="b">
        <v>1</v>
      </c>
      <c r="I111" s="7" t="b">
        <v>0</v>
      </c>
      <c r="J111" s="7">
        <v>101</v>
      </c>
      <c r="K111" s="7"/>
      <c r="L111" s="19">
        <v>95</v>
      </c>
      <c r="M111" s="152" t="s">
        <v>1</v>
      </c>
      <c r="N111" s="7" t="s">
        <v>534</v>
      </c>
      <c r="O111" s="17">
        <v>3</v>
      </c>
      <c r="P111" s="17">
        <v>6</v>
      </c>
      <c r="Q111" s="17">
        <v>116</v>
      </c>
      <c r="R111" s="26">
        <v>0.58201058201058198</v>
      </c>
      <c r="S111" s="12" t="s">
        <v>444</v>
      </c>
      <c r="T111" s="12" t="s">
        <v>452</v>
      </c>
      <c r="U111" s="12" t="s">
        <v>448</v>
      </c>
      <c r="V111" s="143">
        <v>618587363</v>
      </c>
      <c r="W111" s="143" t="b">
        <v>1</v>
      </c>
      <c r="X111" s="7" t="s">
        <v>1</v>
      </c>
      <c r="Y111" s="7" t="b">
        <v>1</v>
      </c>
      <c r="Z111" s="9" t="b">
        <v>0</v>
      </c>
      <c r="AA111" s="11" t="s">
        <v>1</v>
      </c>
      <c r="AB111" s="144" t="b">
        <v>0</v>
      </c>
      <c r="AC111" s="17">
        <v>111</v>
      </c>
      <c r="AD111" s="11" t="s">
        <v>346</v>
      </c>
      <c r="AE111" s="145" t="b">
        <v>1</v>
      </c>
      <c r="AF111" s="145" t="b">
        <v>0</v>
      </c>
      <c r="AG111" s="11" t="s">
        <v>346</v>
      </c>
      <c r="AH111" s="11" t="s">
        <v>340</v>
      </c>
      <c r="AI111" s="11" t="s">
        <v>360</v>
      </c>
      <c r="AJ111" s="11" t="s">
        <v>344</v>
      </c>
      <c r="AK111" s="11" t="s">
        <v>350</v>
      </c>
      <c r="AL111" s="11" t="s">
        <v>334</v>
      </c>
      <c r="AM111" s="11" t="s">
        <v>348</v>
      </c>
      <c r="AN111" s="11" t="s">
        <v>358</v>
      </c>
      <c r="AO111" s="18" t="s">
        <v>354</v>
      </c>
    </row>
    <row r="112" spans="1:41" x14ac:dyDescent="0.35">
      <c r="A112" s="7">
        <v>7</v>
      </c>
      <c r="B112" s="7" t="b">
        <v>0</v>
      </c>
      <c r="C112" s="7" t="b">
        <v>1</v>
      </c>
      <c r="D112" s="7" t="b">
        <v>0</v>
      </c>
      <c r="E112" s="7">
        <v>90</v>
      </c>
      <c r="F112" s="7">
        <v>5</v>
      </c>
      <c r="G112" s="7">
        <v>3</v>
      </c>
      <c r="H112" s="7" t="b">
        <v>1</v>
      </c>
      <c r="I112" s="7" t="b">
        <v>0</v>
      </c>
      <c r="J112" s="7">
        <v>102</v>
      </c>
      <c r="K112" s="7"/>
      <c r="L112" s="19">
        <v>95</v>
      </c>
      <c r="M112" s="152" t="s">
        <v>1</v>
      </c>
      <c r="N112" s="7" t="s">
        <v>535</v>
      </c>
      <c r="O112" s="17">
        <v>3</v>
      </c>
      <c r="P112" s="17">
        <v>0</v>
      </c>
      <c r="Q112" s="17">
        <v>116</v>
      </c>
      <c r="R112" s="26">
        <v>0.61375661375661372</v>
      </c>
      <c r="S112" s="12" t="s">
        <v>444</v>
      </c>
      <c r="T112" s="12" t="s">
        <v>452</v>
      </c>
      <c r="U112" s="12" t="s">
        <v>448</v>
      </c>
      <c r="V112" s="143">
        <v>459459180</v>
      </c>
      <c r="W112" s="143" t="b">
        <v>1</v>
      </c>
      <c r="X112" s="7" t="s">
        <v>1</v>
      </c>
      <c r="Y112" s="7" t="b">
        <v>1</v>
      </c>
      <c r="Z112" s="9" t="b">
        <v>0</v>
      </c>
      <c r="AA112" s="11" t="s">
        <v>1</v>
      </c>
      <c r="AB112" s="144" t="b">
        <v>0</v>
      </c>
      <c r="AC112" s="17">
        <v>117</v>
      </c>
      <c r="AD112" s="11" t="s">
        <v>346</v>
      </c>
      <c r="AE112" s="145" t="b">
        <v>0</v>
      </c>
      <c r="AF112" s="145" t="b">
        <v>0</v>
      </c>
      <c r="AG112" s="11" t="s">
        <v>342</v>
      </c>
      <c r="AH112" s="11" t="s">
        <v>340</v>
      </c>
      <c r="AI112" s="11" t="s">
        <v>360</v>
      </c>
      <c r="AJ112" s="11" t="s">
        <v>338</v>
      </c>
      <c r="AK112" s="11" t="s">
        <v>350</v>
      </c>
      <c r="AL112" s="11" t="s">
        <v>334</v>
      </c>
      <c r="AM112" s="11" t="s">
        <v>348</v>
      </c>
      <c r="AN112" s="11" t="s">
        <v>358</v>
      </c>
      <c r="AO112" s="18" t="s">
        <v>354</v>
      </c>
    </row>
    <row r="113" spans="1:41" x14ac:dyDescent="0.35">
      <c r="A113" s="7">
        <v>133</v>
      </c>
      <c r="B113" s="7" t="b">
        <v>0</v>
      </c>
      <c r="C113" s="7" t="b">
        <v>1</v>
      </c>
      <c r="D113" s="7" t="b">
        <v>0</v>
      </c>
      <c r="E113" s="7">
        <v>90</v>
      </c>
      <c r="F113" s="7">
        <v>5</v>
      </c>
      <c r="G113" s="7">
        <v>4</v>
      </c>
      <c r="H113" s="7" t="b">
        <v>1</v>
      </c>
      <c r="I113" s="7" t="b">
        <v>0</v>
      </c>
      <c r="J113" s="7">
        <v>103</v>
      </c>
      <c r="K113" s="7"/>
      <c r="L113" s="19">
        <v>95</v>
      </c>
      <c r="M113" s="152" t="s">
        <v>1</v>
      </c>
      <c r="N113" s="7" t="s">
        <v>536</v>
      </c>
      <c r="O113" s="17">
        <v>3</v>
      </c>
      <c r="P113" s="17">
        <v>5</v>
      </c>
      <c r="Q113" s="17">
        <v>116</v>
      </c>
      <c r="R113" s="26">
        <v>0.58730158730158732</v>
      </c>
      <c r="S113" s="12" t="s">
        <v>444</v>
      </c>
      <c r="T113" s="12" t="s">
        <v>445</v>
      </c>
      <c r="U113" s="12" t="s">
        <v>448</v>
      </c>
      <c r="V113" s="143">
        <v>133816748</v>
      </c>
      <c r="W113" s="143" t="b">
        <v>1</v>
      </c>
      <c r="X113" s="7" t="s">
        <v>1</v>
      </c>
      <c r="Y113" s="7" t="b">
        <v>1</v>
      </c>
      <c r="Z113" s="9" t="b">
        <v>0</v>
      </c>
      <c r="AA113" s="11" t="s">
        <v>1</v>
      </c>
      <c r="AB113" s="144" t="b">
        <v>0</v>
      </c>
      <c r="AC113" s="17">
        <v>109</v>
      </c>
      <c r="AD113" s="11" t="s">
        <v>348</v>
      </c>
      <c r="AE113" s="145" t="b">
        <v>1</v>
      </c>
      <c r="AF113" s="145" t="b">
        <v>0</v>
      </c>
      <c r="AG113" s="11" t="s">
        <v>346</v>
      </c>
      <c r="AH113" s="11" t="s">
        <v>340</v>
      </c>
      <c r="AI113" s="11" t="s">
        <v>360</v>
      </c>
      <c r="AJ113" s="11" t="s">
        <v>344</v>
      </c>
      <c r="AK113" s="11" t="s">
        <v>350</v>
      </c>
      <c r="AL113" s="11" t="s">
        <v>334</v>
      </c>
      <c r="AM113" s="11" t="s">
        <v>348</v>
      </c>
      <c r="AN113" s="11" t="s">
        <v>358</v>
      </c>
      <c r="AO113" s="18" t="s">
        <v>354</v>
      </c>
    </row>
    <row r="114" spans="1:41" x14ac:dyDescent="0.35">
      <c r="A114" s="7">
        <v>269</v>
      </c>
      <c r="B114" s="7" t="b">
        <v>0</v>
      </c>
      <c r="C114" s="7" t="b">
        <v>1</v>
      </c>
      <c r="D114" s="7" t="b">
        <v>0</v>
      </c>
      <c r="E114" s="7">
        <v>98</v>
      </c>
      <c r="F114" s="7">
        <v>6</v>
      </c>
      <c r="G114" s="7">
        <v>1</v>
      </c>
      <c r="H114" s="7" t="b">
        <v>0</v>
      </c>
      <c r="I114" s="7" t="b">
        <v>0</v>
      </c>
      <c r="J114" s="7">
        <v>104</v>
      </c>
      <c r="K114" s="7"/>
      <c r="L114" s="19">
        <v>104</v>
      </c>
      <c r="M114" s="152" t="s">
        <v>1</v>
      </c>
      <c r="N114" s="7" t="s">
        <v>537</v>
      </c>
      <c r="O114" s="17">
        <v>3</v>
      </c>
      <c r="P114" s="17">
        <v>3</v>
      </c>
      <c r="Q114" s="17">
        <v>115</v>
      </c>
      <c r="R114" s="26">
        <v>0.59259259259259256</v>
      </c>
      <c r="S114" s="12" t="s">
        <v>444</v>
      </c>
      <c r="T114" s="12" t="s">
        <v>452</v>
      </c>
      <c r="U114" s="12" t="s">
        <v>446</v>
      </c>
      <c r="V114" s="143">
        <v>2060112677</v>
      </c>
      <c r="W114" s="143" t="b">
        <v>1</v>
      </c>
      <c r="X114" s="7" t="s">
        <v>1</v>
      </c>
      <c r="Y114" s="7" t="b">
        <v>1</v>
      </c>
      <c r="Z114" s="9" t="b">
        <v>0</v>
      </c>
      <c r="AA114" s="11" t="s">
        <v>1</v>
      </c>
      <c r="AB114" s="144" t="b">
        <v>0</v>
      </c>
      <c r="AC114" s="17">
        <v>116</v>
      </c>
      <c r="AD114" s="11" t="s">
        <v>352</v>
      </c>
      <c r="AE114" s="145" t="b">
        <v>0</v>
      </c>
      <c r="AF114" s="145" t="b">
        <v>0</v>
      </c>
      <c r="AG114" s="11" t="s">
        <v>342</v>
      </c>
      <c r="AH114" s="11" t="s">
        <v>340</v>
      </c>
      <c r="AI114" s="11" t="s">
        <v>360</v>
      </c>
      <c r="AJ114" s="11" t="s">
        <v>338</v>
      </c>
      <c r="AK114" s="11" t="s">
        <v>350</v>
      </c>
      <c r="AL114" s="11" t="s">
        <v>334</v>
      </c>
      <c r="AM114" s="11" t="s">
        <v>348</v>
      </c>
      <c r="AN114" s="11" t="s">
        <v>358</v>
      </c>
      <c r="AO114" s="18" t="s">
        <v>354</v>
      </c>
    </row>
    <row r="115" spans="1:41" x14ac:dyDescent="0.35">
      <c r="A115" s="7">
        <v>156</v>
      </c>
      <c r="B115" s="7" t="b">
        <v>0</v>
      </c>
      <c r="C115" s="7" t="b">
        <v>1</v>
      </c>
      <c r="D115" s="7" t="b">
        <v>0</v>
      </c>
      <c r="E115" s="7">
        <v>98</v>
      </c>
      <c r="F115" s="7">
        <v>6</v>
      </c>
      <c r="G115" s="7">
        <v>2</v>
      </c>
      <c r="H115" s="7" t="b">
        <v>0</v>
      </c>
      <c r="I115" s="7" t="b">
        <v>0</v>
      </c>
      <c r="J115" s="7">
        <v>105</v>
      </c>
      <c r="K115" s="7"/>
      <c r="L115" s="19">
        <v>104</v>
      </c>
      <c r="M115" s="152" t="s">
        <v>1</v>
      </c>
      <c r="N115" s="7" t="s">
        <v>538</v>
      </c>
      <c r="O115" s="17">
        <v>3</v>
      </c>
      <c r="P115" s="17">
        <v>0</v>
      </c>
      <c r="Q115" s="17">
        <v>115</v>
      </c>
      <c r="R115" s="26">
        <v>0.60846560846560849</v>
      </c>
      <c r="S115" s="12" t="s">
        <v>448</v>
      </c>
      <c r="T115" s="12" t="s">
        <v>452</v>
      </c>
      <c r="U115" s="12" t="s">
        <v>448</v>
      </c>
      <c r="V115" s="143">
        <v>1915322411</v>
      </c>
      <c r="W115" s="143" t="b">
        <v>1</v>
      </c>
      <c r="X115" s="7" t="s">
        <v>1</v>
      </c>
      <c r="Y115" s="7" t="b">
        <v>1</v>
      </c>
      <c r="Z115" s="9" t="b">
        <v>0</v>
      </c>
      <c r="AA115" s="11" t="s">
        <v>1</v>
      </c>
      <c r="AB115" s="144" t="b">
        <v>0</v>
      </c>
      <c r="AC115" s="17">
        <v>109</v>
      </c>
      <c r="AD115" s="11" t="s">
        <v>348</v>
      </c>
      <c r="AE115" s="145" t="b">
        <v>1</v>
      </c>
      <c r="AF115" s="145" t="b">
        <v>0</v>
      </c>
      <c r="AG115" s="11" t="s">
        <v>342</v>
      </c>
      <c r="AH115" s="11" t="s">
        <v>340</v>
      </c>
      <c r="AI115" s="11" t="s">
        <v>360</v>
      </c>
      <c r="AJ115" s="11" t="s">
        <v>338</v>
      </c>
      <c r="AK115" s="11" t="s">
        <v>350</v>
      </c>
      <c r="AL115" s="11" t="s">
        <v>334</v>
      </c>
      <c r="AM115" s="11" t="s">
        <v>348</v>
      </c>
      <c r="AN115" s="11" t="s">
        <v>358</v>
      </c>
      <c r="AO115" s="18" t="s">
        <v>354</v>
      </c>
    </row>
    <row r="116" spans="1:41" x14ac:dyDescent="0.35">
      <c r="A116" s="7">
        <v>32</v>
      </c>
      <c r="B116" s="7" t="b">
        <v>0</v>
      </c>
      <c r="C116" s="7" t="b">
        <v>1</v>
      </c>
      <c r="D116" s="7" t="b">
        <v>0</v>
      </c>
      <c r="E116" s="7">
        <v>98</v>
      </c>
      <c r="F116" s="7">
        <v>6</v>
      </c>
      <c r="G116" s="7">
        <v>3</v>
      </c>
      <c r="H116" s="7" t="b">
        <v>0</v>
      </c>
      <c r="I116" s="7" t="b">
        <v>0</v>
      </c>
      <c r="J116" s="7">
        <v>106</v>
      </c>
      <c r="K116" s="7"/>
      <c r="L116" s="19">
        <v>104</v>
      </c>
      <c r="M116" s="152" t="s">
        <v>1</v>
      </c>
      <c r="N116" s="7" t="s">
        <v>539</v>
      </c>
      <c r="O116" s="17">
        <v>3</v>
      </c>
      <c r="P116" s="17">
        <v>0</v>
      </c>
      <c r="Q116" s="17">
        <v>115</v>
      </c>
      <c r="R116" s="26">
        <v>0.60846560846560849</v>
      </c>
      <c r="S116" s="12" t="s">
        <v>444</v>
      </c>
      <c r="T116" s="12" t="s">
        <v>445</v>
      </c>
      <c r="U116" s="12" t="s">
        <v>446</v>
      </c>
      <c r="V116" s="143">
        <v>1700759729</v>
      </c>
      <c r="W116" s="143" t="b">
        <v>1</v>
      </c>
      <c r="X116" s="7" t="s">
        <v>1</v>
      </c>
      <c r="Y116" s="7" t="b">
        <v>1</v>
      </c>
      <c r="Z116" s="9" t="b">
        <v>0</v>
      </c>
      <c r="AA116" s="11" t="s">
        <v>1</v>
      </c>
      <c r="AB116" s="144" t="b">
        <v>0</v>
      </c>
      <c r="AC116" s="17">
        <v>115</v>
      </c>
      <c r="AD116" s="11" t="s">
        <v>344</v>
      </c>
      <c r="AE116" s="145" t="b">
        <v>1</v>
      </c>
      <c r="AF116" s="145" t="b">
        <v>1</v>
      </c>
      <c r="AG116" s="11" t="s">
        <v>346</v>
      </c>
      <c r="AH116" s="11" t="s">
        <v>340</v>
      </c>
      <c r="AI116" s="11" t="s">
        <v>360</v>
      </c>
      <c r="AJ116" s="11" t="s">
        <v>344</v>
      </c>
      <c r="AK116" s="11" t="s">
        <v>350</v>
      </c>
      <c r="AL116" s="11" t="s">
        <v>334</v>
      </c>
      <c r="AM116" s="11" t="s">
        <v>348</v>
      </c>
      <c r="AN116" s="11" t="s">
        <v>358</v>
      </c>
      <c r="AO116" s="18" t="s">
        <v>354</v>
      </c>
    </row>
    <row r="117" spans="1:41" x14ac:dyDescent="0.35">
      <c r="A117" s="7">
        <v>60</v>
      </c>
      <c r="B117" s="7" t="b">
        <v>0</v>
      </c>
      <c r="C117" s="7" t="b">
        <v>1</v>
      </c>
      <c r="D117" s="7" t="b">
        <v>0</v>
      </c>
      <c r="E117" s="7">
        <v>130</v>
      </c>
      <c r="F117" s="7">
        <v>-26</v>
      </c>
      <c r="G117" s="7">
        <v>4</v>
      </c>
      <c r="H117" s="7" t="b">
        <v>0</v>
      </c>
      <c r="I117" s="7" t="b">
        <v>0</v>
      </c>
      <c r="J117" s="7">
        <v>107</v>
      </c>
      <c r="K117" s="7"/>
      <c r="L117" s="19">
        <v>104</v>
      </c>
      <c r="M117" s="152" t="s">
        <v>482</v>
      </c>
      <c r="N117" s="7" t="s">
        <v>420</v>
      </c>
      <c r="O117" s="17">
        <v>6</v>
      </c>
      <c r="P117" s="17">
        <v>5</v>
      </c>
      <c r="Q117" s="17">
        <v>115</v>
      </c>
      <c r="R117" s="26">
        <v>0.58201058201058198</v>
      </c>
      <c r="S117" s="12" t="s">
        <v>444</v>
      </c>
      <c r="T117" s="12" t="s">
        <v>445</v>
      </c>
      <c r="U117" s="12" t="s">
        <v>446</v>
      </c>
      <c r="V117" s="143">
        <v>1177415823</v>
      </c>
      <c r="W117" s="143" t="b">
        <v>1</v>
      </c>
      <c r="X117" s="7">
        <v>133</v>
      </c>
      <c r="Y117" s="7" t="b">
        <v>1</v>
      </c>
      <c r="Z117" s="9" t="b">
        <v>0</v>
      </c>
      <c r="AA117" s="11" t="s">
        <v>1</v>
      </c>
      <c r="AB117" s="144" t="b">
        <v>0</v>
      </c>
      <c r="AC117" s="17">
        <v>101</v>
      </c>
      <c r="AD117" s="11" t="s">
        <v>352</v>
      </c>
      <c r="AE117" s="145" t="b">
        <v>1</v>
      </c>
      <c r="AF117" s="145" t="b">
        <v>0</v>
      </c>
      <c r="AG117" s="11" t="s">
        <v>342</v>
      </c>
      <c r="AH117" s="11" t="s">
        <v>340</v>
      </c>
      <c r="AI117" s="11" t="s">
        <v>360</v>
      </c>
      <c r="AJ117" s="11" t="s">
        <v>344</v>
      </c>
      <c r="AK117" s="11" t="s">
        <v>364</v>
      </c>
      <c r="AL117" s="11" t="s">
        <v>334</v>
      </c>
      <c r="AM117" s="11" t="s">
        <v>356</v>
      </c>
      <c r="AN117" s="11" t="s">
        <v>352</v>
      </c>
      <c r="AO117" s="18" t="s">
        <v>332</v>
      </c>
    </row>
    <row r="118" spans="1:41" x14ac:dyDescent="0.35">
      <c r="A118" s="7">
        <v>146</v>
      </c>
      <c r="B118" s="7" t="b">
        <v>0</v>
      </c>
      <c r="C118" s="7" t="b">
        <v>1</v>
      </c>
      <c r="D118" s="7" t="b">
        <v>0</v>
      </c>
      <c r="E118" s="7">
        <v>122</v>
      </c>
      <c r="F118" s="7">
        <v>-18</v>
      </c>
      <c r="G118" s="7">
        <v>5</v>
      </c>
      <c r="H118" s="7" t="b">
        <v>0</v>
      </c>
      <c r="I118" s="7" t="b">
        <v>0</v>
      </c>
      <c r="J118" s="7">
        <v>108</v>
      </c>
      <c r="K118" s="7"/>
      <c r="L118" s="19">
        <v>104</v>
      </c>
      <c r="M118" s="152" t="s">
        <v>463</v>
      </c>
      <c r="N118" s="7" t="s">
        <v>540</v>
      </c>
      <c r="O118" s="17">
        <v>5</v>
      </c>
      <c r="P118" s="17">
        <v>0</v>
      </c>
      <c r="Q118" s="17">
        <v>115</v>
      </c>
      <c r="R118" s="26">
        <v>0.60846560846560849</v>
      </c>
      <c r="S118" s="12" t="s">
        <v>444</v>
      </c>
      <c r="T118" s="12" t="s">
        <v>452</v>
      </c>
      <c r="U118" s="12" t="s">
        <v>446</v>
      </c>
      <c r="V118" s="143">
        <v>1146585875</v>
      </c>
      <c r="W118" s="143" t="b">
        <v>1</v>
      </c>
      <c r="X118" s="7" t="s">
        <v>1</v>
      </c>
      <c r="Y118" s="7" t="b">
        <v>1</v>
      </c>
      <c r="Z118" s="9" t="b">
        <v>0</v>
      </c>
      <c r="AA118" s="11" t="s">
        <v>1</v>
      </c>
      <c r="AB118" s="144" t="b">
        <v>0</v>
      </c>
      <c r="AC118" s="17">
        <v>117</v>
      </c>
      <c r="AD118" s="11" t="s">
        <v>346</v>
      </c>
      <c r="AE118" s="145" t="b">
        <v>0</v>
      </c>
      <c r="AF118" s="145" t="b">
        <v>0</v>
      </c>
      <c r="AG118" s="11" t="s">
        <v>342</v>
      </c>
      <c r="AH118" s="11" t="s">
        <v>340</v>
      </c>
      <c r="AI118" s="11" t="s">
        <v>360</v>
      </c>
      <c r="AJ118" s="11" t="s">
        <v>344</v>
      </c>
      <c r="AK118" s="11" t="s">
        <v>350</v>
      </c>
      <c r="AL118" s="11" t="s">
        <v>334</v>
      </c>
      <c r="AM118" s="11" t="s">
        <v>356</v>
      </c>
      <c r="AN118" s="11" t="s">
        <v>358</v>
      </c>
      <c r="AO118" s="18" t="s">
        <v>354</v>
      </c>
    </row>
    <row r="119" spans="1:41" s="8" customFormat="1" x14ac:dyDescent="0.35">
      <c r="A119" s="7">
        <v>151</v>
      </c>
      <c r="B119" s="7" t="b">
        <v>0</v>
      </c>
      <c r="C119" s="7" t="b">
        <v>1</v>
      </c>
      <c r="D119" s="7" t="b">
        <v>0</v>
      </c>
      <c r="E119" s="7">
        <v>90</v>
      </c>
      <c r="F119" s="7">
        <v>14</v>
      </c>
      <c r="G119" s="7">
        <v>1</v>
      </c>
      <c r="H119" s="7" t="b">
        <v>1</v>
      </c>
      <c r="I119" s="7" t="b">
        <v>0</v>
      </c>
      <c r="J119" s="7">
        <v>109</v>
      </c>
      <c r="K119" s="7"/>
      <c r="L119" s="19">
        <v>104</v>
      </c>
      <c r="M119" s="152" t="s">
        <v>494</v>
      </c>
      <c r="N119" s="7" t="s">
        <v>541</v>
      </c>
      <c r="O119" s="17">
        <v>2</v>
      </c>
      <c r="P119" s="17">
        <v>0</v>
      </c>
      <c r="Q119" s="17">
        <v>115</v>
      </c>
      <c r="R119" s="26">
        <v>0.60846560846560849</v>
      </c>
      <c r="S119" s="12" t="s">
        <v>448</v>
      </c>
      <c r="T119" s="12" t="s">
        <v>445</v>
      </c>
      <c r="U119" s="12" t="s">
        <v>448</v>
      </c>
      <c r="V119" s="143">
        <v>989863712</v>
      </c>
      <c r="W119" s="143" t="b">
        <v>1</v>
      </c>
      <c r="X119" s="7" t="s">
        <v>1</v>
      </c>
      <c r="Y119" s="7" t="b">
        <v>1</v>
      </c>
      <c r="Z119" s="9" t="b">
        <v>0</v>
      </c>
      <c r="AA119" s="11" t="s">
        <v>1</v>
      </c>
      <c r="AB119" s="144" t="b">
        <v>0</v>
      </c>
      <c r="AC119" s="17">
        <v>109</v>
      </c>
      <c r="AD119" s="11" t="s">
        <v>340</v>
      </c>
      <c r="AE119" s="145" t="b">
        <v>1</v>
      </c>
      <c r="AF119" s="145" t="b">
        <v>0</v>
      </c>
      <c r="AG119" s="11" t="s">
        <v>342</v>
      </c>
      <c r="AH119" s="11" t="s">
        <v>340</v>
      </c>
      <c r="AI119" s="11" t="s">
        <v>360</v>
      </c>
      <c r="AJ119" s="11" t="s">
        <v>338</v>
      </c>
      <c r="AK119" s="11" t="s">
        <v>350</v>
      </c>
      <c r="AL119" s="11" t="s">
        <v>362</v>
      </c>
      <c r="AM119" s="11" t="s">
        <v>348</v>
      </c>
      <c r="AN119" s="11" t="s">
        <v>358</v>
      </c>
      <c r="AO119" s="18" t="s">
        <v>354</v>
      </c>
    </row>
    <row r="120" spans="1:41" x14ac:dyDescent="0.35">
      <c r="A120" s="7">
        <v>197</v>
      </c>
      <c r="B120" s="7" t="b">
        <v>0</v>
      </c>
      <c r="C120" s="7" t="b">
        <v>1</v>
      </c>
      <c r="D120" s="7" t="b">
        <v>0</v>
      </c>
      <c r="E120" s="7">
        <v>98</v>
      </c>
      <c r="F120" s="7">
        <v>6</v>
      </c>
      <c r="G120" s="7">
        <v>2</v>
      </c>
      <c r="H120" s="7" t="b">
        <v>1</v>
      </c>
      <c r="I120" s="7" t="b">
        <v>0</v>
      </c>
      <c r="J120" s="7">
        <v>110</v>
      </c>
      <c r="K120" s="7"/>
      <c r="L120" s="19">
        <v>104</v>
      </c>
      <c r="M120" s="152" t="s">
        <v>1</v>
      </c>
      <c r="N120" s="7" t="s">
        <v>542</v>
      </c>
      <c r="O120" s="17">
        <v>3</v>
      </c>
      <c r="P120" s="17">
        <v>8</v>
      </c>
      <c r="Q120" s="17">
        <v>115</v>
      </c>
      <c r="R120" s="26">
        <v>0.56613756613756616</v>
      </c>
      <c r="S120" s="12" t="s">
        <v>448</v>
      </c>
      <c r="T120" s="12" t="s">
        <v>445</v>
      </c>
      <c r="U120" s="12" t="s">
        <v>446</v>
      </c>
      <c r="V120" s="143">
        <v>836485784</v>
      </c>
      <c r="W120" s="143" t="b">
        <v>1</v>
      </c>
      <c r="X120" s="7" t="s">
        <v>1</v>
      </c>
      <c r="Y120" s="7" t="b">
        <v>1</v>
      </c>
      <c r="Z120" s="9" t="b">
        <v>0</v>
      </c>
      <c r="AA120" s="11" t="s">
        <v>1</v>
      </c>
      <c r="AB120" s="144" t="b">
        <v>0</v>
      </c>
      <c r="AC120" s="17">
        <v>111</v>
      </c>
      <c r="AD120" s="11" t="s">
        <v>358</v>
      </c>
      <c r="AE120" s="145" t="b">
        <v>1</v>
      </c>
      <c r="AF120" s="145" t="b">
        <v>1</v>
      </c>
      <c r="AG120" s="11" t="s">
        <v>342</v>
      </c>
      <c r="AH120" s="11" t="s">
        <v>340</v>
      </c>
      <c r="AI120" s="11" t="s">
        <v>360</v>
      </c>
      <c r="AJ120" s="11" t="s">
        <v>338</v>
      </c>
      <c r="AK120" s="11" t="s">
        <v>350</v>
      </c>
      <c r="AL120" s="11" t="s">
        <v>334</v>
      </c>
      <c r="AM120" s="11" t="s">
        <v>348</v>
      </c>
      <c r="AN120" s="11" t="s">
        <v>358</v>
      </c>
      <c r="AO120" s="18" t="s">
        <v>354</v>
      </c>
    </row>
    <row r="121" spans="1:41" x14ac:dyDescent="0.35">
      <c r="A121" s="7">
        <v>305</v>
      </c>
      <c r="B121" s="7" t="b">
        <v>0</v>
      </c>
      <c r="C121" s="7" t="b">
        <v>1</v>
      </c>
      <c r="D121" s="7" t="b">
        <v>0</v>
      </c>
      <c r="E121" s="7">
        <v>98</v>
      </c>
      <c r="F121" s="7">
        <v>6</v>
      </c>
      <c r="G121" s="7">
        <v>3</v>
      </c>
      <c r="H121" s="7" t="b">
        <v>1</v>
      </c>
      <c r="I121" s="7" t="b">
        <v>0</v>
      </c>
      <c r="J121" s="7">
        <v>111</v>
      </c>
      <c r="K121" s="7"/>
      <c r="L121" s="19">
        <v>104</v>
      </c>
      <c r="M121" s="152" t="s">
        <v>1</v>
      </c>
      <c r="N121" s="7" t="s">
        <v>543</v>
      </c>
      <c r="O121" s="17">
        <v>3</v>
      </c>
      <c r="P121" s="17">
        <v>0</v>
      </c>
      <c r="Q121" s="17">
        <v>115</v>
      </c>
      <c r="R121" s="26">
        <v>0.60846560846560849</v>
      </c>
      <c r="S121" s="12" t="s">
        <v>448</v>
      </c>
      <c r="T121" s="12" t="s">
        <v>452</v>
      </c>
      <c r="U121" s="12" t="s">
        <v>448</v>
      </c>
      <c r="V121" s="143">
        <v>358563297</v>
      </c>
      <c r="W121" s="143" t="b">
        <v>1</v>
      </c>
      <c r="X121" s="7" t="s">
        <v>1</v>
      </c>
      <c r="Y121" s="7" t="b">
        <v>1</v>
      </c>
      <c r="Z121" s="9" t="b">
        <v>0</v>
      </c>
      <c r="AA121" s="11" t="s">
        <v>1</v>
      </c>
      <c r="AB121" s="144" t="b">
        <v>0</v>
      </c>
      <c r="AC121" s="17">
        <v>112</v>
      </c>
      <c r="AD121" s="11" t="s">
        <v>348</v>
      </c>
      <c r="AE121" s="145" t="b">
        <v>1</v>
      </c>
      <c r="AF121" s="145" t="b">
        <v>0</v>
      </c>
      <c r="AG121" s="11" t="s">
        <v>346</v>
      </c>
      <c r="AH121" s="11" t="s">
        <v>340</v>
      </c>
      <c r="AI121" s="11" t="s">
        <v>360</v>
      </c>
      <c r="AJ121" s="11" t="s">
        <v>344</v>
      </c>
      <c r="AK121" s="11" t="s">
        <v>350</v>
      </c>
      <c r="AL121" s="11" t="s">
        <v>334</v>
      </c>
      <c r="AM121" s="11" t="s">
        <v>348</v>
      </c>
      <c r="AN121" s="11" t="s">
        <v>358</v>
      </c>
      <c r="AO121" s="18" t="s">
        <v>354</v>
      </c>
    </row>
    <row r="122" spans="1:41" x14ac:dyDescent="0.35">
      <c r="A122" s="7">
        <v>49</v>
      </c>
      <c r="B122" s="7" t="b">
        <v>0</v>
      </c>
      <c r="C122" s="7" t="b">
        <v>1</v>
      </c>
      <c r="D122" s="7" t="b">
        <v>0</v>
      </c>
      <c r="E122" s="7">
        <v>98</v>
      </c>
      <c r="F122" s="7">
        <v>6</v>
      </c>
      <c r="G122" s="7">
        <v>4</v>
      </c>
      <c r="H122" s="7" t="b">
        <v>1</v>
      </c>
      <c r="I122" s="7" t="b">
        <v>0</v>
      </c>
      <c r="J122" s="7">
        <v>112</v>
      </c>
      <c r="K122" s="7"/>
      <c r="L122" s="19">
        <v>104</v>
      </c>
      <c r="M122" s="152" t="s">
        <v>1</v>
      </c>
      <c r="N122" s="7" t="s">
        <v>544</v>
      </c>
      <c r="O122" s="17">
        <v>3</v>
      </c>
      <c r="P122" s="17">
        <v>5</v>
      </c>
      <c r="Q122" s="17">
        <v>115</v>
      </c>
      <c r="R122" s="26">
        <v>0.58201058201058198</v>
      </c>
      <c r="S122" s="12" t="s">
        <v>444</v>
      </c>
      <c r="T122" s="12" t="s">
        <v>445</v>
      </c>
      <c r="U122" s="12" t="s">
        <v>448</v>
      </c>
      <c r="V122" s="143">
        <v>225013401</v>
      </c>
      <c r="W122" s="143" t="b">
        <v>1</v>
      </c>
      <c r="X122" s="7" t="s">
        <v>1</v>
      </c>
      <c r="Y122" s="7" t="b">
        <v>1</v>
      </c>
      <c r="Z122" s="9" t="b">
        <v>0</v>
      </c>
      <c r="AA122" s="11" t="s">
        <v>1</v>
      </c>
      <c r="AB122" s="144" t="b">
        <v>0</v>
      </c>
      <c r="AC122" s="17">
        <v>111</v>
      </c>
      <c r="AD122" s="11" t="s">
        <v>362</v>
      </c>
      <c r="AE122" s="145" t="b">
        <v>0</v>
      </c>
      <c r="AF122" s="145" t="b">
        <v>0</v>
      </c>
      <c r="AG122" s="11" t="s">
        <v>342</v>
      </c>
      <c r="AH122" s="11" t="s">
        <v>340</v>
      </c>
      <c r="AI122" s="11" t="s">
        <v>360</v>
      </c>
      <c r="AJ122" s="11" t="s">
        <v>338</v>
      </c>
      <c r="AK122" s="11" t="s">
        <v>350</v>
      </c>
      <c r="AL122" s="11" t="s">
        <v>334</v>
      </c>
      <c r="AM122" s="11" t="s">
        <v>348</v>
      </c>
      <c r="AN122" s="11" t="s">
        <v>358</v>
      </c>
      <c r="AO122" s="18" t="s">
        <v>354</v>
      </c>
    </row>
    <row r="123" spans="1:41" x14ac:dyDescent="0.35">
      <c r="A123" s="7">
        <v>174</v>
      </c>
      <c r="B123" s="7" t="b">
        <v>0</v>
      </c>
      <c r="C123" s="7" t="b">
        <v>1</v>
      </c>
      <c r="D123" s="7" t="b">
        <v>1</v>
      </c>
      <c r="E123" s="7">
        <v>112</v>
      </c>
      <c r="F123" s="7">
        <v>-8</v>
      </c>
      <c r="G123" s="7">
        <v>5</v>
      </c>
      <c r="H123" s="7" t="b">
        <v>1</v>
      </c>
      <c r="I123" s="7" t="b">
        <v>0</v>
      </c>
      <c r="J123" s="7">
        <v>113</v>
      </c>
      <c r="K123" s="7"/>
      <c r="L123" s="19">
        <v>104</v>
      </c>
      <c r="M123" s="152" t="s">
        <v>1</v>
      </c>
      <c r="N123" s="7" t="s">
        <v>545</v>
      </c>
      <c r="O123" s="17">
        <v>2</v>
      </c>
      <c r="P123" s="17">
        <v>2</v>
      </c>
      <c r="Q123" s="17">
        <v>115</v>
      </c>
      <c r="R123" s="26">
        <v>0.59788359788359791</v>
      </c>
      <c r="S123" s="12" t="s">
        <v>444</v>
      </c>
      <c r="T123" s="12" t="s">
        <v>445</v>
      </c>
      <c r="U123" s="12" t="s">
        <v>446</v>
      </c>
      <c r="V123" s="143">
        <v>70413754</v>
      </c>
      <c r="W123" s="143" t="b">
        <v>1</v>
      </c>
      <c r="X123" s="7" t="s">
        <v>1</v>
      </c>
      <c r="Y123" s="7" t="b">
        <v>1</v>
      </c>
      <c r="Z123" s="9" t="b">
        <v>0</v>
      </c>
      <c r="AA123" s="11" t="s">
        <v>1</v>
      </c>
      <c r="AB123" s="144" t="b">
        <v>0</v>
      </c>
      <c r="AC123" s="17">
        <v>116</v>
      </c>
      <c r="AD123" s="11" t="s">
        <v>352</v>
      </c>
      <c r="AE123" s="145" t="b">
        <v>0</v>
      </c>
      <c r="AF123" s="145" t="b">
        <v>0</v>
      </c>
      <c r="AG123" s="11" t="s">
        <v>346</v>
      </c>
      <c r="AH123" s="11" t="s">
        <v>340</v>
      </c>
      <c r="AI123" s="11" t="s">
        <v>360</v>
      </c>
      <c r="AJ123" s="11" t="s">
        <v>338</v>
      </c>
      <c r="AK123" s="11" t="s">
        <v>350</v>
      </c>
      <c r="AL123" s="11" t="s">
        <v>334</v>
      </c>
      <c r="AM123" s="11" t="s">
        <v>348</v>
      </c>
      <c r="AN123" s="11" t="s">
        <v>358</v>
      </c>
      <c r="AO123" s="18" t="s">
        <v>354</v>
      </c>
    </row>
    <row r="124" spans="1:41" x14ac:dyDescent="0.35">
      <c r="A124" s="7">
        <v>67</v>
      </c>
      <c r="B124" s="7" t="b">
        <v>0</v>
      </c>
      <c r="C124" s="7" t="b">
        <v>1</v>
      </c>
      <c r="D124" s="7" t="b">
        <v>0</v>
      </c>
      <c r="E124" s="7">
        <v>122</v>
      </c>
      <c r="F124" s="7">
        <v>-8</v>
      </c>
      <c r="G124" s="7">
        <v>1</v>
      </c>
      <c r="H124" s="7" t="b">
        <v>0</v>
      </c>
      <c r="I124" s="7" t="b">
        <v>0</v>
      </c>
      <c r="J124" s="7">
        <v>114</v>
      </c>
      <c r="K124" s="7"/>
      <c r="L124" s="19">
        <v>114</v>
      </c>
      <c r="M124" s="152" t="s">
        <v>1</v>
      </c>
      <c r="N124" s="7" t="s">
        <v>546</v>
      </c>
      <c r="O124" s="17">
        <v>4</v>
      </c>
      <c r="P124" s="17">
        <v>6</v>
      </c>
      <c r="Q124" s="17">
        <v>114</v>
      </c>
      <c r="R124" s="26">
        <v>0.5714285714285714</v>
      </c>
      <c r="S124" s="12" t="s">
        <v>444</v>
      </c>
      <c r="T124" s="12" t="s">
        <v>445</v>
      </c>
      <c r="U124" s="12" t="s">
        <v>448</v>
      </c>
      <c r="V124" s="143">
        <v>2098858476</v>
      </c>
      <c r="W124" s="143" t="b">
        <v>1</v>
      </c>
      <c r="X124" s="7" t="s">
        <v>1</v>
      </c>
      <c r="Y124" s="7" t="b">
        <v>1</v>
      </c>
      <c r="Z124" s="9" t="b">
        <v>0</v>
      </c>
      <c r="AA124" s="11" t="s">
        <v>1</v>
      </c>
      <c r="AB124" s="144" t="b">
        <v>0</v>
      </c>
      <c r="AC124" s="17">
        <v>104</v>
      </c>
      <c r="AD124" s="11" t="s">
        <v>352</v>
      </c>
      <c r="AE124" s="145" t="b">
        <v>0</v>
      </c>
      <c r="AF124" s="145" t="b">
        <v>0</v>
      </c>
      <c r="AG124" s="11" t="s">
        <v>342</v>
      </c>
      <c r="AH124" s="11" t="s">
        <v>340</v>
      </c>
      <c r="AI124" s="11" t="s">
        <v>360</v>
      </c>
      <c r="AJ124" s="11" t="s">
        <v>344</v>
      </c>
      <c r="AK124" s="11" t="s">
        <v>350</v>
      </c>
      <c r="AL124" s="11" t="s">
        <v>334</v>
      </c>
      <c r="AM124" s="11" t="s">
        <v>348</v>
      </c>
      <c r="AN124" s="11" t="s">
        <v>358</v>
      </c>
      <c r="AO124" s="18" t="s">
        <v>354</v>
      </c>
    </row>
    <row r="125" spans="1:41" x14ac:dyDescent="0.35">
      <c r="A125" s="7">
        <v>290</v>
      </c>
      <c r="B125" s="7" t="b">
        <v>0</v>
      </c>
      <c r="C125" s="7" t="b">
        <v>1</v>
      </c>
      <c r="D125" s="7" t="b">
        <v>0</v>
      </c>
      <c r="E125" s="7">
        <v>130</v>
      </c>
      <c r="F125" s="7">
        <v>-16</v>
      </c>
      <c r="G125" s="7">
        <v>2</v>
      </c>
      <c r="H125" s="7" t="b">
        <v>0</v>
      </c>
      <c r="I125" s="7" t="b">
        <v>0</v>
      </c>
      <c r="J125" s="7">
        <v>115</v>
      </c>
      <c r="K125" s="7"/>
      <c r="L125" s="19">
        <v>114</v>
      </c>
      <c r="M125" s="152" t="s">
        <v>463</v>
      </c>
      <c r="N125" s="7" t="s">
        <v>423</v>
      </c>
      <c r="O125" s="17">
        <v>5</v>
      </c>
      <c r="P125" s="17">
        <v>0</v>
      </c>
      <c r="Q125" s="17">
        <v>114</v>
      </c>
      <c r="R125" s="26">
        <v>0.60317460317460314</v>
      </c>
      <c r="S125" s="12" t="s">
        <v>444</v>
      </c>
      <c r="T125" s="12" t="s">
        <v>445</v>
      </c>
      <c r="U125" s="12" t="s">
        <v>448</v>
      </c>
      <c r="V125" s="143">
        <v>2058036594</v>
      </c>
      <c r="W125" s="143" t="b">
        <v>0</v>
      </c>
      <c r="X125" s="7" t="s">
        <v>1</v>
      </c>
      <c r="Y125" s="7" t="b">
        <v>1</v>
      </c>
      <c r="Z125" s="9" t="b">
        <v>0</v>
      </c>
      <c r="AA125" s="11" t="s">
        <v>1</v>
      </c>
      <c r="AB125" s="144" t="b">
        <v>0</v>
      </c>
      <c r="AC125" s="17">
        <v>112</v>
      </c>
      <c r="AD125" s="11" t="s">
        <v>346</v>
      </c>
      <c r="AE125" s="145" t="b">
        <v>1</v>
      </c>
      <c r="AF125" s="145" t="b">
        <v>0</v>
      </c>
      <c r="AG125" s="11" t="s">
        <v>346</v>
      </c>
      <c r="AH125" s="11" t="s">
        <v>340</v>
      </c>
      <c r="AI125" s="11" t="s">
        <v>336</v>
      </c>
      <c r="AJ125" s="11" t="s">
        <v>344</v>
      </c>
      <c r="AK125" s="11" t="s">
        <v>364</v>
      </c>
      <c r="AL125" s="11" t="s">
        <v>334</v>
      </c>
      <c r="AM125" s="11" t="s">
        <v>348</v>
      </c>
      <c r="AN125" s="11" t="s">
        <v>358</v>
      </c>
      <c r="AO125" s="18" t="s">
        <v>354</v>
      </c>
    </row>
    <row r="126" spans="1:41" x14ac:dyDescent="0.35">
      <c r="A126" s="7">
        <v>215</v>
      </c>
      <c r="B126" s="7" t="b">
        <v>0</v>
      </c>
      <c r="C126" s="7" t="b">
        <v>1</v>
      </c>
      <c r="D126" s="7" t="b">
        <v>0</v>
      </c>
      <c r="E126" s="7">
        <v>98</v>
      </c>
      <c r="F126" s="7">
        <v>16</v>
      </c>
      <c r="G126" s="7">
        <v>3</v>
      </c>
      <c r="H126" s="7" t="b">
        <v>0</v>
      </c>
      <c r="I126" s="7" t="b">
        <v>0</v>
      </c>
      <c r="J126" s="7">
        <v>116</v>
      </c>
      <c r="K126" s="7"/>
      <c r="L126" s="19">
        <v>114</v>
      </c>
      <c r="M126" s="152" t="s">
        <v>494</v>
      </c>
      <c r="N126" s="7" t="s">
        <v>547</v>
      </c>
      <c r="O126" s="17">
        <v>2</v>
      </c>
      <c r="P126" s="17">
        <v>6</v>
      </c>
      <c r="Q126" s="17">
        <v>114</v>
      </c>
      <c r="R126" s="26">
        <v>0.5714285714285714</v>
      </c>
      <c r="S126" s="12" t="s">
        <v>444</v>
      </c>
      <c r="T126" s="12" t="s">
        <v>445</v>
      </c>
      <c r="U126" s="12" t="s">
        <v>448</v>
      </c>
      <c r="V126" s="143">
        <v>1892795291</v>
      </c>
      <c r="W126" s="143" t="b">
        <v>1</v>
      </c>
      <c r="X126" s="7" t="s">
        <v>1</v>
      </c>
      <c r="Y126" s="7" t="b">
        <v>1</v>
      </c>
      <c r="Z126" s="9" t="b">
        <v>0</v>
      </c>
      <c r="AA126" s="11" t="s">
        <v>1</v>
      </c>
      <c r="AB126" s="144" t="b">
        <v>0</v>
      </c>
      <c r="AC126" s="17">
        <v>110</v>
      </c>
      <c r="AD126" s="11" t="s">
        <v>358</v>
      </c>
      <c r="AE126" s="145" t="b">
        <v>1</v>
      </c>
      <c r="AF126" s="145" t="b">
        <v>1</v>
      </c>
      <c r="AG126" s="11" t="s">
        <v>346</v>
      </c>
      <c r="AH126" s="11" t="s">
        <v>340</v>
      </c>
      <c r="AI126" s="11" t="s">
        <v>360</v>
      </c>
      <c r="AJ126" s="11" t="s">
        <v>338</v>
      </c>
      <c r="AK126" s="11" t="s">
        <v>350</v>
      </c>
      <c r="AL126" s="11" t="s">
        <v>334</v>
      </c>
      <c r="AM126" s="11" t="s">
        <v>348</v>
      </c>
      <c r="AN126" s="11" t="s">
        <v>358</v>
      </c>
      <c r="AO126" s="18" t="s">
        <v>354</v>
      </c>
    </row>
    <row r="127" spans="1:41" s="8" customFormat="1" x14ac:dyDescent="0.35">
      <c r="A127" s="7">
        <v>202</v>
      </c>
      <c r="B127" s="7" t="b">
        <v>0</v>
      </c>
      <c r="C127" s="7" t="b">
        <v>0</v>
      </c>
      <c r="D127" s="7" t="b">
        <v>0</v>
      </c>
      <c r="E127" s="7">
        <v>130</v>
      </c>
      <c r="F127" s="7">
        <v>-16</v>
      </c>
      <c r="G127" s="7">
        <v>4</v>
      </c>
      <c r="H127" s="7" t="b">
        <v>0</v>
      </c>
      <c r="I127" s="7" t="b">
        <v>0</v>
      </c>
      <c r="J127" s="7">
        <v>117</v>
      </c>
      <c r="K127" s="7"/>
      <c r="L127" s="19">
        <v>114</v>
      </c>
      <c r="M127" s="152" t="s">
        <v>463</v>
      </c>
      <c r="N127" s="7" t="s">
        <v>548</v>
      </c>
      <c r="O127" s="17">
        <v>5</v>
      </c>
      <c r="P127" s="17">
        <v>7</v>
      </c>
      <c r="Q127" s="17">
        <v>114</v>
      </c>
      <c r="R127" s="26">
        <v>0.56613756613756616</v>
      </c>
      <c r="S127" s="12" t="s">
        <v>444</v>
      </c>
      <c r="T127" s="12" t="s">
        <v>445</v>
      </c>
      <c r="U127" s="12" t="s">
        <v>446</v>
      </c>
      <c r="V127" s="143">
        <v>1891764592</v>
      </c>
      <c r="W127" s="143" t="b">
        <v>1</v>
      </c>
      <c r="X127" s="7" t="s">
        <v>1</v>
      </c>
      <c r="Y127" s="7" t="b">
        <v>1</v>
      </c>
      <c r="Z127" s="9" t="b">
        <v>0</v>
      </c>
      <c r="AA127" s="11" t="s">
        <v>1</v>
      </c>
      <c r="AB127" s="144" t="b">
        <v>0</v>
      </c>
      <c r="AC127" s="17">
        <v>112</v>
      </c>
      <c r="AD127" s="11" t="s">
        <v>336</v>
      </c>
      <c r="AE127" s="145" t="b">
        <v>1</v>
      </c>
      <c r="AF127" s="145" t="b">
        <v>1</v>
      </c>
      <c r="AG127" s="11" t="s">
        <v>342</v>
      </c>
      <c r="AH127" s="11" t="s">
        <v>340</v>
      </c>
      <c r="AI127" s="11" t="s">
        <v>336</v>
      </c>
      <c r="AJ127" s="11" t="s">
        <v>338</v>
      </c>
      <c r="AK127" s="11" t="s">
        <v>364</v>
      </c>
      <c r="AL127" s="11" t="s">
        <v>334</v>
      </c>
      <c r="AM127" s="11" t="s">
        <v>348</v>
      </c>
      <c r="AN127" s="11" t="s">
        <v>352</v>
      </c>
      <c r="AO127" s="18" t="s">
        <v>332</v>
      </c>
    </row>
    <row r="128" spans="1:41" s="8" customFormat="1" x14ac:dyDescent="0.35">
      <c r="A128" s="7">
        <v>160</v>
      </c>
      <c r="B128" s="7" t="b">
        <v>0</v>
      </c>
      <c r="C128" s="7" t="b">
        <v>1</v>
      </c>
      <c r="D128" s="7" t="b">
        <v>0</v>
      </c>
      <c r="E128" s="7">
        <v>112</v>
      </c>
      <c r="F128" s="7">
        <v>2</v>
      </c>
      <c r="G128" s="7">
        <v>5</v>
      </c>
      <c r="H128" s="7" t="b">
        <v>0</v>
      </c>
      <c r="I128" s="7" t="b">
        <v>0</v>
      </c>
      <c r="J128" s="7">
        <v>118</v>
      </c>
      <c r="K128" s="7"/>
      <c r="L128" s="19">
        <v>114</v>
      </c>
      <c r="M128" s="152" t="s">
        <v>1</v>
      </c>
      <c r="N128" s="7" t="s">
        <v>549</v>
      </c>
      <c r="O128" s="17">
        <v>3</v>
      </c>
      <c r="P128" s="17">
        <v>0</v>
      </c>
      <c r="Q128" s="17">
        <v>114</v>
      </c>
      <c r="R128" s="26">
        <v>0.60317460317460314</v>
      </c>
      <c r="S128" s="12" t="s">
        <v>444</v>
      </c>
      <c r="T128" s="12" t="s">
        <v>445</v>
      </c>
      <c r="U128" s="12" t="s">
        <v>448</v>
      </c>
      <c r="V128" s="143">
        <v>1868237915</v>
      </c>
      <c r="W128" s="143" t="b">
        <v>1</v>
      </c>
      <c r="X128" s="7" t="s">
        <v>1</v>
      </c>
      <c r="Y128" s="7" t="b">
        <v>1</v>
      </c>
      <c r="Z128" s="9" t="b">
        <v>0</v>
      </c>
      <c r="AA128" s="11" t="s">
        <v>1</v>
      </c>
      <c r="AB128" s="144" t="b">
        <v>0</v>
      </c>
      <c r="AC128" s="17">
        <v>99</v>
      </c>
      <c r="AD128" s="11" t="s">
        <v>350</v>
      </c>
      <c r="AE128" s="145" t="b">
        <v>1</v>
      </c>
      <c r="AF128" s="145" t="b">
        <v>0</v>
      </c>
      <c r="AG128" s="11" t="s">
        <v>342</v>
      </c>
      <c r="AH128" s="11" t="s">
        <v>340</v>
      </c>
      <c r="AI128" s="11" t="s">
        <v>360</v>
      </c>
      <c r="AJ128" s="11" t="s">
        <v>338</v>
      </c>
      <c r="AK128" s="11" t="s">
        <v>350</v>
      </c>
      <c r="AL128" s="11" t="s">
        <v>334</v>
      </c>
      <c r="AM128" s="11" t="s">
        <v>348</v>
      </c>
      <c r="AN128" s="11" t="s">
        <v>358</v>
      </c>
      <c r="AO128" s="18" t="s">
        <v>354</v>
      </c>
    </row>
    <row r="129" spans="1:41" x14ac:dyDescent="0.35">
      <c r="A129" s="7">
        <v>99</v>
      </c>
      <c r="B129" s="7" t="b">
        <v>0</v>
      </c>
      <c r="C129" s="7" t="b">
        <v>1</v>
      </c>
      <c r="D129" s="7" t="b">
        <v>0</v>
      </c>
      <c r="E129" s="7">
        <v>112</v>
      </c>
      <c r="F129" s="7">
        <v>2</v>
      </c>
      <c r="G129" s="7">
        <v>1</v>
      </c>
      <c r="H129" s="7" t="b">
        <v>1</v>
      </c>
      <c r="I129" s="7" t="b">
        <v>0</v>
      </c>
      <c r="J129" s="7">
        <v>119</v>
      </c>
      <c r="K129" s="7"/>
      <c r="L129" s="19">
        <v>114</v>
      </c>
      <c r="M129" s="152" t="s">
        <v>1</v>
      </c>
      <c r="N129" s="7" t="s">
        <v>550</v>
      </c>
      <c r="O129" s="17">
        <v>3</v>
      </c>
      <c r="P129" s="17">
        <v>0</v>
      </c>
      <c r="Q129" s="17">
        <v>114</v>
      </c>
      <c r="R129" s="26">
        <v>0.60317460317460314</v>
      </c>
      <c r="S129" s="12" t="s">
        <v>448</v>
      </c>
      <c r="T129" s="12" t="s">
        <v>445</v>
      </c>
      <c r="U129" s="12" t="s">
        <v>448</v>
      </c>
      <c r="V129" s="143">
        <v>1473667165</v>
      </c>
      <c r="W129" s="143" t="b">
        <v>0</v>
      </c>
      <c r="X129" s="7" t="s">
        <v>1</v>
      </c>
      <c r="Y129" s="7" t="b">
        <v>1</v>
      </c>
      <c r="Z129" s="9" t="b">
        <v>0</v>
      </c>
      <c r="AA129" s="11" t="s">
        <v>1</v>
      </c>
      <c r="AB129" s="144" t="b">
        <v>0</v>
      </c>
      <c r="AC129" s="17">
        <v>107</v>
      </c>
      <c r="AD129" s="11" t="s">
        <v>332</v>
      </c>
      <c r="AE129" s="145" t="b">
        <v>1</v>
      </c>
      <c r="AF129" s="145" t="b">
        <v>1</v>
      </c>
      <c r="AG129" s="11" t="s">
        <v>346</v>
      </c>
      <c r="AH129" s="11" t="s">
        <v>340</v>
      </c>
      <c r="AI129" s="11" t="s">
        <v>360</v>
      </c>
      <c r="AJ129" s="11" t="s">
        <v>344</v>
      </c>
      <c r="AK129" s="11" t="s">
        <v>350</v>
      </c>
      <c r="AL129" s="11" t="s">
        <v>362</v>
      </c>
      <c r="AM129" s="11" t="s">
        <v>348</v>
      </c>
      <c r="AN129" s="11" t="s">
        <v>358</v>
      </c>
      <c r="AO129" s="18" t="s">
        <v>332</v>
      </c>
    </row>
    <row r="130" spans="1:41" x14ac:dyDescent="0.35">
      <c r="A130" s="7">
        <v>291</v>
      </c>
      <c r="B130" s="7" t="b">
        <v>0</v>
      </c>
      <c r="C130" s="7" t="b">
        <v>1</v>
      </c>
      <c r="D130" s="7" t="b">
        <v>0</v>
      </c>
      <c r="E130" s="7">
        <v>112</v>
      </c>
      <c r="F130" s="7">
        <v>2</v>
      </c>
      <c r="G130" s="7">
        <v>2</v>
      </c>
      <c r="H130" s="7" t="b">
        <v>1</v>
      </c>
      <c r="I130" s="7" t="b">
        <v>0</v>
      </c>
      <c r="J130" s="7">
        <v>120</v>
      </c>
      <c r="K130" s="7"/>
      <c r="L130" s="19">
        <v>114</v>
      </c>
      <c r="M130" s="152" t="s">
        <v>1</v>
      </c>
      <c r="N130" s="7" t="s">
        <v>551</v>
      </c>
      <c r="O130" s="17">
        <v>3</v>
      </c>
      <c r="P130" s="17">
        <v>8</v>
      </c>
      <c r="Q130" s="17">
        <v>114</v>
      </c>
      <c r="R130" s="26">
        <v>0.56084656084656082</v>
      </c>
      <c r="S130" s="12" t="s">
        <v>448</v>
      </c>
      <c r="T130" s="12" t="s">
        <v>452</v>
      </c>
      <c r="U130" s="12" t="s">
        <v>448</v>
      </c>
      <c r="V130" s="143">
        <v>1203658378</v>
      </c>
      <c r="W130" s="143" t="b">
        <v>1</v>
      </c>
      <c r="X130" s="7" t="s">
        <v>1</v>
      </c>
      <c r="Y130" s="7" t="b">
        <v>1</v>
      </c>
      <c r="Z130" s="9" t="b">
        <v>0</v>
      </c>
      <c r="AA130" s="11" t="s">
        <v>1</v>
      </c>
      <c r="AB130" s="144" t="b">
        <v>0</v>
      </c>
      <c r="AC130" s="17">
        <v>114</v>
      </c>
      <c r="AD130" s="11" t="s">
        <v>340</v>
      </c>
      <c r="AE130" s="145" t="b">
        <v>1</v>
      </c>
      <c r="AF130" s="145" t="b">
        <v>0</v>
      </c>
      <c r="AG130" s="11" t="s">
        <v>346</v>
      </c>
      <c r="AH130" s="11" t="s">
        <v>340</v>
      </c>
      <c r="AI130" s="11" t="s">
        <v>360</v>
      </c>
      <c r="AJ130" s="11" t="s">
        <v>344</v>
      </c>
      <c r="AK130" s="11" t="s">
        <v>350</v>
      </c>
      <c r="AL130" s="11" t="s">
        <v>334</v>
      </c>
      <c r="AM130" s="11" t="s">
        <v>348</v>
      </c>
      <c r="AN130" s="11" t="s">
        <v>358</v>
      </c>
      <c r="AO130" s="18" t="s">
        <v>354</v>
      </c>
    </row>
    <row r="131" spans="1:41" x14ac:dyDescent="0.35">
      <c r="A131" s="7">
        <v>293</v>
      </c>
      <c r="B131" s="7" t="b">
        <v>0</v>
      </c>
      <c r="C131" s="7" t="b">
        <v>1</v>
      </c>
      <c r="D131" s="7" t="b">
        <v>0</v>
      </c>
      <c r="E131" s="7">
        <v>112</v>
      </c>
      <c r="F131" s="7">
        <v>2</v>
      </c>
      <c r="G131" s="7">
        <v>3</v>
      </c>
      <c r="H131" s="7" t="b">
        <v>1</v>
      </c>
      <c r="I131" s="7" t="b">
        <v>0</v>
      </c>
      <c r="J131" s="7">
        <v>121</v>
      </c>
      <c r="K131" s="7"/>
      <c r="L131" s="19">
        <v>114</v>
      </c>
      <c r="M131" s="152" t="s">
        <v>1</v>
      </c>
      <c r="N131" s="7" t="s">
        <v>552</v>
      </c>
      <c r="O131" s="17">
        <v>3</v>
      </c>
      <c r="P131" s="17">
        <v>5</v>
      </c>
      <c r="Q131" s="17">
        <v>114</v>
      </c>
      <c r="R131" s="26">
        <v>0.57671957671957674</v>
      </c>
      <c r="S131" s="12" t="s">
        <v>444</v>
      </c>
      <c r="T131" s="12" t="s">
        <v>445</v>
      </c>
      <c r="U131" s="12" t="s">
        <v>446</v>
      </c>
      <c r="V131" s="143">
        <v>1107954101</v>
      </c>
      <c r="W131" s="143" t="b">
        <v>1</v>
      </c>
      <c r="X131" s="7" t="s">
        <v>1</v>
      </c>
      <c r="Y131" s="7" t="b">
        <v>1</v>
      </c>
      <c r="Z131" s="9" t="b">
        <v>0</v>
      </c>
      <c r="AA131" s="11" t="s">
        <v>1</v>
      </c>
      <c r="AB131" s="144" t="b">
        <v>0</v>
      </c>
      <c r="AC131" s="17">
        <v>108</v>
      </c>
      <c r="AD131" s="11" t="s">
        <v>336</v>
      </c>
      <c r="AE131" s="145" t="b">
        <v>0</v>
      </c>
      <c r="AF131" s="145" t="b">
        <v>1</v>
      </c>
      <c r="AG131" s="11" t="s">
        <v>342</v>
      </c>
      <c r="AH131" s="11" t="s">
        <v>340</v>
      </c>
      <c r="AI131" s="11" t="s">
        <v>360</v>
      </c>
      <c r="AJ131" s="11" t="s">
        <v>338</v>
      </c>
      <c r="AK131" s="11" t="s">
        <v>350</v>
      </c>
      <c r="AL131" s="11" t="s">
        <v>334</v>
      </c>
      <c r="AM131" s="11" t="s">
        <v>348</v>
      </c>
      <c r="AN131" s="11" t="s">
        <v>358</v>
      </c>
      <c r="AO131" s="18" t="s">
        <v>354</v>
      </c>
    </row>
    <row r="132" spans="1:41" x14ac:dyDescent="0.35">
      <c r="A132" s="7">
        <v>119</v>
      </c>
      <c r="B132" s="7" t="b">
        <v>0</v>
      </c>
      <c r="C132" s="7" t="b">
        <v>1</v>
      </c>
      <c r="D132" s="7" t="b">
        <v>0</v>
      </c>
      <c r="E132" s="7">
        <v>112</v>
      </c>
      <c r="F132" s="7">
        <v>2</v>
      </c>
      <c r="G132" s="7">
        <v>4</v>
      </c>
      <c r="H132" s="7" t="b">
        <v>1</v>
      </c>
      <c r="I132" s="7" t="b">
        <v>0</v>
      </c>
      <c r="J132" s="7">
        <v>122</v>
      </c>
      <c r="K132" s="7"/>
      <c r="L132" s="19">
        <v>114</v>
      </c>
      <c r="M132" s="152" t="s">
        <v>1</v>
      </c>
      <c r="N132" s="7" t="s">
        <v>553</v>
      </c>
      <c r="O132" s="17">
        <v>3</v>
      </c>
      <c r="P132" s="17">
        <v>4</v>
      </c>
      <c r="Q132" s="17">
        <v>114</v>
      </c>
      <c r="R132" s="26">
        <v>0.58201058201058198</v>
      </c>
      <c r="S132" s="12" t="s">
        <v>444</v>
      </c>
      <c r="T132" s="12" t="s">
        <v>445</v>
      </c>
      <c r="U132" s="12" t="s">
        <v>448</v>
      </c>
      <c r="V132" s="143">
        <v>670246839</v>
      </c>
      <c r="W132" s="143" t="b">
        <v>1</v>
      </c>
      <c r="X132" s="7" t="s">
        <v>1</v>
      </c>
      <c r="Y132" s="7" t="b">
        <v>1</v>
      </c>
      <c r="Z132" s="9" t="b">
        <v>0</v>
      </c>
      <c r="AA132" s="11" t="s">
        <v>1</v>
      </c>
      <c r="AB132" s="144" t="b">
        <v>0</v>
      </c>
      <c r="AC132" s="17">
        <v>110</v>
      </c>
      <c r="AD132" s="11" t="s">
        <v>346</v>
      </c>
      <c r="AE132" s="145" t="b">
        <v>1</v>
      </c>
      <c r="AF132" s="145" t="b">
        <v>0</v>
      </c>
      <c r="AG132" s="11" t="s">
        <v>346</v>
      </c>
      <c r="AH132" s="11" t="s">
        <v>340</v>
      </c>
      <c r="AI132" s="11" t="s">
        <v>360</v>
      </c>
      <c r="AJ132" s="11" t="s">
        <v>338</v>
      </c>
      <c r="AK132" s="11" t="s">
        <v>350</v>
      </c>
      <c r="AL132" s="11" t="s">
        <v>334</v>
      </c>
      <c r="AM132" s="11" t="s">
        <v>356</v>
      </c>
      <c r="AN132" s="11" t="s">
        <v>358</v>
      </c>
      <c r="AO132" s="18" t="s">
        <v>354</v>
      </c>
    </row>
    <row r="133" spans="1:41" s="8" customFormat="1" x14ac:dyDescent="0.35">
      <c r="A133" s="7">
        <v>141</v>
      </c>
      <c r="B133" s="7" t="b">
        <v>0</v>
      </c>
      <c r="C133" s="7" t="b">
        <v>1</v>
      </c>
      <c r="D133" s="7" t="b">
        <v>0</v>
      </c>
      <c r="E133" s="7">
        <v>112</v>
      </c>
      <c r="F133" s="7">
        <v>2</v>
      </c>
      <c r="G133" s="7">
        <v>5</v>
      </c>
      <c r="H133" s="7" t="b">
        <v>1</v>
      </c>
      <c r="I133" s="7" t="b">
        <v>0</v>
      </c>
      <c r="J133" s="7">
        <v>123</v>
      </c>
      <c r="K133" s="7"/>
      <c r="L133" s="19">
        <v>114</v>
      </c>
      <c r="M133" s="152" t="s">
        <v>1</v>
      </c>
      <c r="N133" s="7" t="s">
        <v>554</v>
      </c>
      <c r="O133" s="17">
        <v>3</v>
      </c>
      <c r="P133" s="17">
        <v>5</v>
      </c>
      <c r="Q133" s="17">
        <v>114</v>
      </c>
      <c r="R133" s="26">
        <v>0.57671957671957674</v>
      </c>
      <c r="S133" s="12" t="s">
        <v>448</v>
      </c>
      <c r="T133" s="12" t="s">
        <v>445</v>
      </c>
      <c r="U133" s="12" t="s">
        <v>448</v>
      </c>
      <c r="V133" s="143">
        <v>463907116</v>
      </c>
      <c r="W133" s="143" t="b">
        <v>1</v>
      </c>
      <c r="X133" s="7" t="s">
        <v>1</v>
      </c>
      <c r="Y133" s="7" t="b">
        <v>1</v>
      </c>
      <c r="Z133" s="9" t="b">
        <v>0</v>
      </c>
      <c r="AA133" s="11" t="s">
        <v>1</v>
      </c>
      <c r="AB133" s="144" t="b">
        <v>0</v>
      </c>
      <c r="AC133" s="17">
        <v>112</v>
      </c>
      <c r="AD133" s="11" t="s">
        <v>356</v>
      </c>
      <c r="AE133" s="145" t="b">
        <v>0</v>
      </c>
      <c r="AF133" s="145" t="b">
        <v>1</v>
      </c>
      <c r="AG133" s="11" t="s">
        <v>342</v>
      </c>
      <c r="AH133" s="11" t="s">
        <v>340</v>
      </c>
      <c r="AI133" s="11" t="s">
        <v>360</v>
      </c>
      <c r="AJ133" s="11" t="s">
        <v>338</v>
      </c>
      <c r="AK133" s="11" t="s">
        <v>350</v>
      </c>
      <c r="AL133" s="11" t="s">
        <v>334</v>
      </c>
      <c r="AM133" s="11" t="s">
        <v>348</v>
      </c>
      <c r="AN133" s="11" t="s">
        <v>358</v>
      </c>
      <c r="AO133" s="18" t="s">
        <v>354</v>
      </c>
    </row>
    <row r="134" spans="1:41" x14ac:dyDescent="0.35">
      <c r="A134" s="7">
        <v>103</v>
      </c>
      <c r="B134" s="7" t="b">
        <v>0</v>
      </c>
      <c r="C134" s="7" t="b">
        <v>1</v>
      </c>
      <c r="D134" s="7" t="b">
        <v>0</v>
      </c>
      <c r="E134" s="7">
        <v>122</v>
      </c>
      <c r="F134" s="7">
        <v>-8</v>
      </c>
      <c r="G134" s="7">
        <v>1</v>
      </c>
      <c r="H134" s="7" t="b">
        <v>0</v>
      </c>
      <c r="I134" s="7" t="b">
        <v>0</v>
      </c>
      <c r="J134" s="7">
        <v>124</v>
      </c>
      <c r="K134" s="7"/>
      <c r="L134" s="19">
        <v>114</v>
      </c>
      <c r="M134" s="152" t="s">
        <v>1</v>
      </c>
      <c r="N134" s="7" t="s">
        <v>555</v>
      </c>
      <c r="O134" s="17">
        <v>4</v>
      </c>
      <c r="P134" s="17">
        <v>0</v>
      </c>
      <c r="Q134" s="17">
        <v>114</v>
      </c>
      <c r="R134" s="26">
        <v>0.60317460317460314</v>
      </c>
      <c r="S134" s="12" t="s">
        <v>448</v>
      </c>
      <c r="T134" s="12" t="s">
        <v>445</v>
      </c>
      <c r="U134" s="12" t="s">
        <v>448</v>
      </c>
      <c r="V134" s="143">
        <v>340557506</v>
      </c>
      <c r="W134" s="143" t="b">
        <v>1</v>
      </c>
      <c r="X134" s="7" t="s">
        <v>1</v>
      </c>
      <c r="Y134" s="7" t="b">
        <v>1</v>
      </c>
      <c r="Z134" s="9" t="b">
        <v>0</v>
      </c>
      <c r="AA134" s="11" t="s">
        <v>1</v>
      </c>
      <c r="AB134" s="144" t="b">
        <v>0</v>
      </c>
      <c r="AC134" s="17">
        <v>113</v>
      </c>
      <c r="AD134" s="11" t="s">
        <v>348</v>
      </c>
      <c r="AE134" s="145" t="b">
        <v>1</v>
      </c>
      <c r="AF134" s="145" t="b">
        <v>0</v>
      </c>
      <c r="AG134" s="11" t="s">
        <v>346</v>
      </c>
      <c r="AH134" s="11" t="s">
        <v>340</v>
      </c>
      <c r="AI134" s="11" t="s">
        <v>360</v>
      </c>
      <c r="AJ134" s="11" t="s">
        <v>344</v>
      </c>
      <c r="AK134" s="11" t="s">
        <v>364</v>
      </c>
      <c r="AL134" s="11" t="s">
        <v>334</v>
      </c>
      <c r="AM134" s="11" t="s">
        <v>348</v>
      </c>
      <c r="AN134" s="11" t="s">
        <v>358</v>
      </c>
      <c r="AO134" s="18" t="s">
        <v>354</v>
      </c>
    </row>
    <row r="135" spans="1:41" s="8" customFormat="1" x14ac:dyDescent="0.35">
      <c r="A135" s="7">
        <v>315</v>
      </c>
      <c r="B135" s="7" t="b">
        <v>0</v>
      </c>
      <c r="C135" s="7" t="b">
        <v>0</v>
      </c>
      <c r="D135" s="7">
        <v>0</v>
      </c>
      <c r="E135" s="7">
        <v>0</v>
      </c>
      <c r="F135" s="7">
        <v>114</v>
      </c>
      <c r="G135" s="7">
        <v>2</v>
      </c>
      <c r="H135" s="7" t="b">
        <v>0</v>
      </c>
      <c r="I135" s="7" t="b">
        <v>0</v>
      </c>
      <c r="J135" s="7">
        <v>125</v>
      </c>
      <c r="K135" s="7"/>
      <c r="L135" s="19">
        <v>114</v>
      </c>
      <c r="M135" s="152" t="s">
        <v>502</v>
      </c>
      <c r="N135" s="7" t="s">
        <v>556</v>
      </c>
      <c r="O135" s="17">
        <v>2</v>
      </c>
      <c r="P135" s="17">
        <v>5</v>
      </c>
      <c r="Q135" s="17">
        <v>114</v>
      </c>
      <c r="R135" s="26">
        <v>0.57671957671957674</v>
      </c>
      <c r="S135" s="12" t="s">
        <v>448</v>
      </c>
      <c r="T135" s="12" t="s">
        <v>452</v>
      </c>
      <c r="U135" s="12" t="s">
        <v>449</v>
      </c>
      <c r="V135" s="143">
        <v>22538837</v>
      </c>
      <c r="W135" s="143" t="b">
        <v>1</v>
      </c>
      <c r="X135" s="7" t="s">
        <v>1</v>
      </c>
      <c r="Y135" s="7" t="b">
        <v>1</v>
      </c>
      <c r="Z135" s="9" t="b">
        <v>0</v>
      </c>
      <c r="AA135" s="11" t="s">
        <v>1</v>
      </c>
      <c r="AB135" s="144" t="b">
        <v>0</v>
      </c>
      <c r="AC135" s="17">
        <v>108</v>
      </c>
      <c r="AD135" s="11" t="s">
        <v>352</v>
      </c>
      <c r="AE135" s="145" t="b">
        <v>0</v>
      </c>
      <c r="AF135" s="145" t="b">
        <v>0</v>
      </c>
      <c r="AG135" s="11" t="s">
        <v>346</v>
      </c>
      <c r="AH135" s="11" t="s">
        <v>340</v>
      </c>
      <c r="AI135" s="11" t="s">
        <v>360</v>
      </c>
      <c r="AJ135" s="11" t="s">
        <v>344</v>
      </c>
      <c r="AK135" s="11" t="s">
        <v>350</v>
      </c>
      <c r="AL135" s="11" t="s">
        <v>362</v>
      </c>
      <c r="AM135" s="11" t="s">
        <v>348</v>
      </c>
      <c r="AN135" s="11" t="s">
        <v>358</v>
      </c>
      <c r="AO135" s="18" t="s">
        <v>354</v>
      </c>
    </row>
    <row r="136" spans="1:41" x14ac:dyDescent="0.35">
      <c r="A136" s="7">
        <v>110</v>
      </c>
      <c r="B136" s="7" t="b">
        <v>0</v>
      </c>
      <c r="C136" s="7" t="b">
        <v>1</v>
      </c>
      <c r="D136" s="7" t="b">
        <v>0</v>
      </c>
      <c r="E136" s="7">
        <v>112</v>
      </c>
      <c r="F136" s="7">
        <v>14</v>
      </c>
      <c r="G136" s="7">
        <v>1</v>
      </c>
      <c r="H136" s="7" t="b">
        <v>1</v>
      </c>
      <c r="I136" s="7" t="b">
        <v>0</v>
      </c>
      <c r="J136" s="7">
        <v>126</v>
      </c>
      <c r="K136" s="7"/>
      <c r="L136" s="19">
        <v>126</v>
      </c>
      <c r="M136" s="152" t="s">
        <v>494</v>
      </c>
      <c r="N136" s="7" t="s">
        <v>557</v>
      </c>
      <c r="O136" s="17">
        <v>2</v>
      </c>
      <c r="P136" s="17">
        <v>0</v>
      </c>
      <c r="Q136" s="17">
        <v>113</v>
      </c>
      <c r="R136" s="26">
        <v>0.59788359788359791</v>
      </c>
      <c r="S136" s="12" t="s">
        <v>444</v>
      </c>
      <c r="T136" s="12" t="s">
        <v>452</v>
      </c>
      <c r="U136" s="12" t="s">
        <v>448</v>
      </c>
      <c r="V136" s="143">
        <v>1903515279</v>
      </c>
      <c r="W136" s="143" t="b">
        <v>1</v>
      </c>
      <c r="X136" s="7" t="s">
        <v>1</v>
      </c>
      <c r="Y136" s="7" t="b">
        <v>1</v>
      </c>
      <c r="Z136" s="9" t="b">
        <v>0</v>
      </c>
      <c r="AA136" s="11" t="s">
        <v>1</v>
      </c>
      <c r="AB136" s="144" t="b">
        <v>0</v>
      </c>
      <c r="AC136" s="17">
        <v>109</v>
      </c>
      <c r="AD136" s="11" t="s">
        <v>356</v>
      </c>
      <c r="AE136" s="145" t="b">
        <v>0</v>
      </c>
      <c r="AF136" s="145" t="b">
        <v>1</v>
      </c>
      <c r="AG136" s="11" t="s">
        <v>342</v>
      </c>
      <c r="AH136" s="11" t="s">
        <v>340</v>
      </c>
      <c r="AI136" s="11" t="s">
        <v>360</v>
      </c>
      <c r="AJ136" s="11" t="s">
        <v>338</v>
      </c>
      <c r="AK136" s="11" t="s">
        <v>350</v>
      </c>
      <c r="AL136" s="11" t="s">
        <v>334</v>
      </c>
      <c r="AM136" s="11" t="s">
        <v>348</v>
      </c>
      <c r="AN136" s="11" t="s">
        <v>352</v>
      </c>
      <c r="AO136" s="18" t="s">
        <v>354</v>
      </c>
    </row>
    <row r="137" spans="1:41" s="8" customFormat="1" x14ac:dyDescent="0.35">
      <c r="A137" s="7">
        <v>275</v>
      </c>
      <c r="B137" s="7" t="b">
        <v>0</v>
      </c>
      <c r="C137" s="7" t="b">
        <v>1</v>
      </c>
      <c r="D137" s="7" t="b">
        <v>0</v>
      </c>
      <c r="E137" s="7">
        <v>130</v>
      </c>
      <c r="F137" s="7">
        <v>-4</v>
      </c>
      <c r="G137" s="7">
        <v>2</v>
      </c>
      <c r="H137" s="7" t="b">
        <v>1</v>
      </c>
      <c r="I137" s="7" t="b">
        <v>0</v>
      </c>
      <c r="J137" s="7">
        <v>127</v>
      </c>
      <c r="K137" s="7"/>
      <c r="L137" s="19">
        <v>126</v>
      </c>
      <c r="M137" s="152" t="s">
        <v>1</v>
      </c>
      <c r="N137" s="7" t="s">
        <v>558</v>
      </c>
      <c r="O137" s="17">
        <v>4</v>
      </c>
      <c r="P137" s="17">
        <v>5</v>
      </c>
      <c r="Q137" s="17">
        <v>113</v>
      </c>
      <c r="R137" s="26">
        <v>0.5714285714285714</v>
      </c>
      <c r="S137" s="12" t="s">
        <v>444</v>
      </c>
      <c r="T137" s="12" t="s">
        <v>452</v>
      </c>
      <c r="U137" s="12" t="s">
        <v>448</v>
      </c>
      <c r="V137" s="143">
        <v>1794089255</v>
      </c>
      <c r="W137" s="143" t="b">
        <v>0</v>
      </c>
      <c r="X137" s="7" t="s">
        <v>1</v>
      </c>
      <c r="Y137" s="7" t="b">
        <v>1</v>
      </c>
      <c r="Z137" s="9" t="b">
        <v>0</v>
      </c>
      <c r="AA137" s="11" t="s">
        <v>1</v>
      </c>
      <c r="AB137" s="144" t="b">
        <v>0</v>
      </c>
      <c r="AC137" s="17">
        <v>111</v>
      </c>
      <c r="AD137" s="11" t="s">
        <v>352</v>
      </c>
      <c r="AE137" s="145" t="b">
        <v>1</v>
      </c>
      <c r="AF137" s="145" t="b">
        <v>0</v>
      </c>
      <c r="AG137" s="11" t="s">
        <v>346</v>
      </c>
      <c r="AH137" s="11" t="s">
        <v>340</v>
      </c>
      <c r="AI137" s="11" t="s">
        <v>360</v>
      </c>
      <c r="AJ137" s="11" t="s">
        <v>344</v>
      </c>
      <c r="AK137" s="11" t="s">
        <v>364</v>
      </c>
      <c r="AL137" s="11" t="s">
        <v>334</v>
      </c>
      <c r="AM137" s="11" t="s">
        <v>348</v>
      </c>
      <c r="AN137" s="11" t="s">
        <v>352</v>
      </c>
      <c r="AO137" s="18" t="s">
        <v>332</v>
      </c>
    </row>
    <row r="138" spans="1:41" x14ac:dyDescent="0.35">
      <c r="A138" s="7">
        <v>96</v>
      </c>
      <c r="B138" s="7" t="b">
        <v>0</v>
      </c>
      <c r="C138" s="7" t="b">
        <v>1</v>
      </c>
      <c r="D138" s="7" t="b">
        <v>0</v>
      </c>
      <c r="E138" s="7">
        <v>143</v>
      </c>
      <c r="F138" s="7">
        <v>-17</v>
      </c>
      <c r="G138" s="7">
        <v>3</v>
      </c>
      <c r="H138" s="7" t="b">
        <v>1</v>
      </c>
      <c r="I138" s="7" t="b">
        <v>0</v>
      </c>
      <c r="J138" s="7">
        <v>128</v>
      </c>
      <c r="K138" s="7"/>
      <c r="L138" s="19">
        <v>126</v>
      </c>
      <c r="M138" s="152" t="s">
        <v>463</v>
      </c>
      <c r="N138" s="7" t="s">
        <v>559</v>
      </c>
      <c r="O138" s="17">
        <v>5</v>
      </c>
      <c r="P138" s="17">
        <v>4</v>
      </c>
      <c r="Q138" s="17">
        <v>113</v>
      </c>
      <c r="R138" s="26">
        <v>0.57671957671957674</v>
      </c>
      <c r="S138" s="12" t="s">
        <v>448</v>
      </c>
      <c r="T138" s="12" t="s">
        <v>452</v>
      </c>
      <c r="U138" s="12" t="s">
        <v>448</v>
      </c>
      <c r="V138" s="143">
        <v>1687006883</v>
      </c>
      <c r="W138" s="143" t="b">
        <v>1</v>
      </c>
      <c r="X138" s="7" t="s">
        <v>1</v>
      </c>
      <c r="Y138" s="7" t="b">
        <v>1</v>
      </c>
      <c r="Z138" s="9" t="b">
        <v>0</v>
      </c>
      <c r="AA138" s="11" t="s">
        <v>1</v>
      </c>
      <c r="AB138" s="144" t="b">
        <v>0</v>
      </c>
      <c r="AC138" s="17">
        <v>112</v>
      </c>
      <c r="AD138" s="11" t="s">
        <v>344</v>
      </c>
      <c r="AE138" s="145" t="b">
        <v>1</v>
      </c>
      <c r="AF138" s="145" t="b">
        <v>1</v>
      </c>
      <c r="AG138" s="11" t="s">
        <v>342</v>
      </c>
      <c r="AH138" s="11" t="s">
        <v>340</v>
      </c>
      <c r="AI138" s="11" t="s">
        <v>360</v>
      </c>
      <c r="AJ138" s="11" t="s">
        <v>344</v>
      </c>
      <c r="AK138" s="11" t="s">
        <v>364</v>
      </c>
      <c r="AL138" s="11" t="s">
        <v>334</v>
      </c>
      <c r="AM138" s="11" t="s">
        <v>348</v>
      </c>
      <c r="AN138" s="11" t="s">
        <v>358</v>
      </c>
      <c r="AO138" s="18" t="s">
        <v>354</v>
      </c>
    </row>
    <row r="139" spans="1:41" x14ac:dyDescent="0.35">
      <c r="A139" s="7">
        <v>123</v>
      </c>
      <c r="B139" s="7" t="b">
        <v>0</v>
      </c>
      <c r="C139" s="7" t="b">
        <v>0</v>
      </c>
      <c r="D139" s="7" t="b">
        <v>0</v>
      </c>
      <c r="E139" s="7">
        <v>130</v>
      </c>
      <c r="F139" s="7">
        <v>-4</v>
      </c>
      <c r="G139" s="7">
        <v>4</v>
      </c>
      <c r="H139" s="7" t="b">
        <v>1</v>
      </c>
      <c r="I139" s="7" t="b">
        <v>0</v>
      </c>
      <c r="J139" s="7">
        <v>129</v>
      </c>
      <c r="K139" s="7"/>
      <c r="L139" s="19">
        <v>126</v>
      </c>
      <c r="M139" s="152" t="s">
        <v>1</v>
      </c>
      <c r="N139" s="7" t="s">
        <v>560</v>
      </c>
      <c r="O139" s="17">
        <v>4</v>
      </c>
      <c r="P139" s="17">
        <v>0</v>
      </c>
      <c r="Q139" s="17">
        <v>113</v>
      </c>
      <c r="R139" s="26">
        <v>0.59788359788359791</v>
      </c>
      <c r="S139" s="12" t="s">
        <v>444</v>
      </c>
      <c r="T139" s="12" t="s">
        <v>445</v>
      </c>
      <c r="U139" s="12" t="s">
        <v>448</v>
      </c>
      <c r="V139" s="143">
        <v>1507648102</v>
      </c>
      <c r="W139" s="143" t="b">
        <v>1</v>
      </c>
      <c r="X139" s="7" t="s">
        <v>1</v>
      </c>
      <c r="Y139" s="7" t="b">
        <v>1</v>
      </c>
      <c r="Z139" s="9" t="b">
        <v>0</v>
      </c>
      <c r="AA139" s="11" t="s">
        <v>1</v>
      </c>
      <c r="AB139" s="144" t="b">
        <v>0</v>
      </c>
      <c r="AC139" s="17">
        <v>111</v>
      </c>
      <c r="AD139" s="11" t="s">
        <v>348</v>
      </c>
      <c r="AE139" s="145" t="b">
        <v>1</v>
      </c>
      <c r="AF139" s="145" t="b">
        <v>0</v>
      </c>
      <c r="AG139" s="11" t="s">
        <v>342</v>
      </c>
      <c r="AH139" s="11" t="s">
        <v>340</v>
      </c>
      <c r="AI139" s="11" t="s">
        <v>360</v>
      </c>
      <c r="AJ139" s="11" t="s">
        <v>338</v>
      </c>
      <c r="AK139" s="11" t="s">
        <v>364</v>
      </c>
      <c r="AL139" s="11" t="s">
        <v>362</v>
      </c>
      <c r="AM139" s="11" t="s">
        <v>348</v>
      </c>
      <c r="AN139" s="11" t="s">
        <v>358</v>
      </c>
      <c r="AO139" s="18" t="s">
        <v>332</v>
      </c>
    </row>
    <row r="140" spans="1:41" x14ac:dyDescent="0.35">
      <c r="A140" s="7">
        <v>38</v>
      </c>
      <c r="B140" s="7" t="b">
        <v>0</v>
      </c>
      <c r="C140" s="7" t="b">
        <v>1</v>
      </c>
      <c r="D140" s="7" t="b">
        <v>0</v>
      </c>
      <c r="E140" s="7">
        <v>98</v>
      </c>
      <c r="F140" s="7">
        <v>28</v>
      </c>
      <c r="G140" s="7">
        <v>5</v>
      </c>
      <c r="H140" s="7" t="b">
        <v>1</v>
      </c>
      <c r="I140" s="7" t="b">
        <v>0</v>
      </c>
      <c r="J140" s="7">
        <v>130</v>
      </c>
      <c r="K140" s="7"/>
      <c r="L140" s="19">
        <v>126</v>
      </c>
      <c r="M140" s="152" t="s">
        <v>502</v>
      </c>
      <c r="N140" s="7" t="s">
        <v>561</v>
      </c>
      <c r="O140" s="17">
        <v>1</v>
      </c>
      <c r="P140" s="17">
        <v>0</v>
      </c>
      <c r="Q140" s="17">
        <v>113</v>
      </c>
      <c r="R140" s="26">
        <v>0.59788359788359791</v>
      </c>
      <c r="S140" s="12" t="s">
        <v>444</v>
      </c>
      <c r="T140" s="12" t="s">
        <v>452</v>
      </c>
      <c r="U140" s="12" t="s">
        <v>446</v>
      </c>
      <c r="V140" s="143">
        <v>1473774307</v>
      </c>
      <c r="W140" s="143" t="b">
        <v>1</v>
      </c>
      <c r="X140" s="7" t="s">
        <v>1</v>
      </c>
      <c r="Y140" s="7" t="b">
        <v>1</v>
      </c>
      <c r="Z140" s="9" t="b">
        <v>0</v>
      </c>
      <c r="AA140" s="11" t="s">
        <v>1</v>
      </c>
      <c r="AB140" s="144" t="b">
        <v>0</v>
      </c>
      <c r="AC140" s="17">
        <v>111</v>
      </c>
      <c r="AD140" s="11" t="s">
        <v>346</v>
      </c>
      <c r="AE140" s="145" t="b">
        <v>1</v>
      </c>
      <c r="AF140" s="145" t="b">
        <v>0</v>
      </c>
      <c r="AG140" s="11" t="s">
        <v>346</v>
      </c>
      <c r="AH140" s="11" t="s">
        <v>340</v>
      </c>
      <c r="AI140" s="11" t="s">
        <v>360</v>
      </c>
      <c r="AJ140" s="11" t="s">
        <v>338</v>
      </c>
      <c r="AK140" s="11" t="s">
        <v>350</v>
      </c>
      <c r="AL140" s="11" t="s">
        <v>362</v>
      </c>
      <c r="AM140" s="11" t="s">
        <v>348</v>
      </c>
      <c r="AN140" s="11" t="s">
        <v>358</v>
      </c>
      <c r="AO140" s="18" t="s">
        <v>354</v>
      </c>
    </row>
    <row r="141" spans="1:41" x14ac:dyDescent="0.35">
      <c r="A141" s="7">
        <v>224</v>
      </c>
      <c r="B141" s="7" t="b">
        <v>0</v>
      </c>
      <c r="C141" s="7" t="b">
        <v>1</v>
      </c>
      <c r="D141" s="7" t="b">
        <v>0</v>
      </c>
      <c r="E141" s="7">
        <v>112</v>
      </c>
      <c r="F141" s="7">
        <v>14</v>
      </c>
      <c r="G141" s="7">
        <v>1</v>
      </c>
      <c r="H141" s="7" t="b">
        <v>0</v>
      </c>
      <c r="I141" s="7" t="b">
        <v>0</v>
      </c>
      <c r="J141" s="7">
        <v>131</v>
      </c>
      <c r="K141" s="7"/>
      <c r="L141" s="19">
        <v>126</v>
      </c>
      <c r="M141" s="152" t="s">
        <v>494</v>
      </c>
      <c r="N141" s="7" t="s">
        <v>562</v>
      </c>
      <c r="O141" s="17">
        <v>2</v>
      </c>
      <c r="P141" s="17">
        <v>0</v>
      </c>
      <c r="Q141" s="17">
        <v>113</v>
      </c>
      <c r="R141" s="26">
        <v>0.59788359788359791</v>
      </c>
      <c r="S141" s="12" t="s">
        <v>444</v>
      </c>
      <c r="T141" s="12" t="s">
        <v>452</v>
      </c>
      <c r="U141" s="12" t="s">
        <v>449</v>
      </c>
      <c r="V141" s="143">
        <v>1039372165</v>
      </c>
      <c r="W141" s="143" t="b">
        <v>0</v>
      </c>
      <c r="X141" s="7" t="s">
        <v>1</v>
      </c>
      <c r="Y141" s="7" t="b">
        <v>1</v>
      </c>
      <c r="Z141" s="9" t="b">
        <v>0</v>
      </c>
      <c r="AA141" s="11" t="s">
        <v>1</v>
      </c>
      <c r="AB141" s="144" t="b">
        <v>0</v>
      </c>
      <c r="AC141" s="17">
        <v>108</v>
      </c>
      <c r="AD141" s="11" t="s">
        <v>356</v>
      </c>
      <c r="AE141" s="145" t="b">
        <v>0</v>
      </c>
      <c r="AF141" s="145" t="b">
        <v>1</v>
      </c>
      <c r="AG141" s="11" t="s">
        <v>346</v>
      </c>
      <c r="AH141" s="11" t="s">
        <v>340</v>
      </c>
      <c r="AI141" s="11" t="s">
        <v>360</v>
      </c>
      <c r="AJ141" s="11" t="s">
        <v>338</v>
      </c>
      <c r="AK141" s="11" t="s">
        <v>350</v>
      </c>
      <c r="AL141" s="11" t="s">
        <v>334</v>
      </c>
      <c r="AM141" s="11" t="s">
        <v>348</v>
      </c>
      <c r="AN141" s="11" t="s">
        <v>358</v>
      </c>
      <c r="AO141" s="18" t="s">
        <v>354</v>
      </c>
    </row>
    <row r="142" spans="1:41" x14ac:dyDescent="0.35">
      <c r="A142" s="7">
        <v>268</v>
      </c>
      <c r="B142" s="7" t="b">
        <v>0</v>
      </c>
      <c r="C142" s="7" t="b">
        <v>1</v>
      </c>
      <c r="D142" s="7" t="b">
        <v>0</v>
      </c>
      <c r="E142" s="7">
        <v>122</v>
      </c>
      <c r="F142" s="7">
        <v>4</v>
      </c>
      <c r="G142" s="7">
        <v>2</v>
      </c>
      <c r="H142" s="7" t="b">
        <v>0</v>
      </c>
      <c r="I142" s="7" t="b">
        <v>0</v>
      </c>
      <c r="J142" s="7">
        <v>132</v>
      </c>
      <c r="K142" s="7"/>
      <c r="L142" s="19">
        <v>126</v>
      </c>
      <c r="M142" s="152" t="s">
        <v>1</v>
      </c>
      <c r="N142" s="7" t="s">
        <v>563</v>
      </c>
      <c r="O142" s="17">
        <v>3</v>
      </c>
      <c r="P142" s="17">
        <v>0</v>
      </c>
      <c r="Q142" s="17">
        <v>113</v>
      </c>
      <c r="R142" s="26">
        <v>0.59788359788359791</v>
      </c>
      <c r="S142" s="12" t="s">
        <v>444</v>
      </c>
      <c r="T142" s="12" t="s">
        <v>445</v>
      </c>
      <c r="U142" s="12" t="s">
        <v>446</v>
      </c>
      <c r="V142" s="143">
        <v>762565839</v>
      </c>
      <c r="W142" s="143" t="b">
        <v>0</v>
      </c>
      <c r="X142" s="7" t="s">
        <v>1</v>
      </c>
      <c r="Y142" s="7" t="b">
        <v>1</v>
      </c>
      <c r="Z142" s="9" t="b">
        <v>0</v>
      </c>
      <c r="AA142" s="11" t="s">
        <v>1</v>
      </c>
      <c r="AB142" s="144" t="b">
        <v>0</v>
      </c>
      <c r="AC142" s="17">
        <v>109</v>
      </c>
      <c r="AD142" s="11" t="s">
        <v>346</v>
      </c>
      <c r="AE142" s="145" t="b">
        <v>1</v>
      </c>
      <c r="AF142" s="145" t="b">
        <v>0</v>
      </c>
      <c r="AG142" s="11" t="s">
        <v>346</v>
      </c>
      <c r="AH142" s="11" t="s">
        <v>340</v>
      </c>
      <c r="AI142" s="11" t="s">
        <v>360</v>
      </c>
      <c r="AJ142" s="11" t="s">
        <v>344</v>
      </c>
      <c r="AK142" s="11" t="s">
        <v>350</v>
      </c>
      <c r="AL142" s="11" t="s">
        <v>334</v>
      </c>
      <c r="AM142" s="11" t="s">
        <v>348</v>
      </c>
      <c r="AN142" s="11" t="s">
        <v>358</v>
      </c>
      <c r="AO142" s="18" t="s">
        <v>354</v>
      </c>
    </row>
    <row r="143" spans="1:41" x14ac:dyDescent="0.35">
      <c r="A143" s="7">
        <v>169</v>
      </c>
      <c r="B143" s="7" t="b">
        <v>0</v>
      </c>
      <c r="C143" s="7" t="b">
        <v>1</v>
      </c>
      <c r="D143" s="7" t="b">
        <v>0</v>
      </c>
      <c r="E143" s="7">
        <v>143</v>
      </c>
      <c r="F143" s="7">
        <v>-17</v>
      </c>
      <c r="G143" s="7">
        <v>3</v>
      </c>
      <c r="H143" s="7" t="b">
        <v>0</v>
      </c>
      <c r="I143" s="7" t="b">
        <v>0</v>
      </c>
      <c r="J143" s="7">
        <v>133</v>
      </c>
      <c r="K143" s="7"/>
      <c r="L143" s="19">
        <v>126</v>
      </c>
      <c r="M143" s="152" t="s">
        <v>463</v>
      </c>
      <c r="N143" s="7" t="s">
        <v>564</v>
      </c>
      <c r="O143" s="17">
        <v>5</v>
      </c>
      <c r="P143" s="17">
        <v>0</v>
      </c>
      <c r="Q143" s="17">
        <v>113</v>
      </c>
      <c r="R143" s="26">
        <v>0.59788359788359791</v>
      </c>
      <c r="S143" s="12" t="s">
        <v>444</v>
      </c>
      <c r="T143" s="12" t="s">
        <v>452</v>
      </c>
      <c r="U143" s="12" t="s">
        <v>446</v>
      </c>
      <c r="V143" s="143">
        <v>679531600</v>
      </c>
      <c r="W143" s="143" t="b">
        <v>1</v>
      </c>
      <c r="X143" s="7" t="s">
        <v>1</v>
      </c>
      <c r="Y143" s="7" t="b">
        <v>1</v>
      </c>
      <c r="Z143" s="9" t="b">
        <v>0</v>
      </c>
      <c r="AA143" s="11" t="s">
        <v>1</v>
      </c>
      <c r="AB143" s="144" t="b">
        <v>0</v>
      </c>
      <c r="AC143" s="17">
        <v>109</v>
      </c>
      <c r="AD143" s="11" t="s">
        <v>360</v>
      </c>
      <c r="AE143" s="145" t="b">
        <v>1</v>
      </c>
      <c r="AF143" s="145" t="b">
        <v>0</v>
      </c>
      <c r="AG143" s="11" t="s">
        <v>346</v>
      </c>
      <c r="AH143" s="11" t="s">
        <v>340</v>
      </c>
      <c r="AI143" s="11" t="s">
        <v>360</v>
      </c>
      <c r="AJ143" s="11" t="s">
        <v>344</v>
      </c>
      <c r="AK143" s="11" t="s">
        <v>364</v>
      </c>
      <c r="AL143" s="11" t="s">
        <v>334</v>
      </c>
      <c r="AM143" s="11" t="s">
        <v>356</v>
      </c>
      <c r="AN143" s="11" t="s">
        <v>358</v>
      </c>
      <c r="AO143" s="18" t="s">
        <v>354</v>
      </c>
    </row>
    <row r="144" spans="1:41" x14ac:dyDescent="0.35">
      <c r="A144" s="7">
        <v>180</v>
      </c>
      <c r="B144" s="7" t="b">
        <v>0</v>
      </c>
      <c r="C144" s="7" t="b">
        <v>1</v>
      </c>
      <c r="D144" s="7" t="b">
        <v>0</v>
      </c>
      <c r="E144" s="7">
        <v>122</v>
      </c>
      <c r="F144" s="7">
        <v>4</v>
      </c>
      <c r="G144" s="7">
        <v>4</v>
      </c>
      <c r="H144" s="7" t="b">
        <v>0</v>
      </c>
      <c r="I144" s="7" t="b">
        <v>0</v>
      </c>
      <c r="J144" s="7">
        <v>134</v>
      </c>
      <c r="K144" s="7"/>
      <c r="L144" s="19">
        <v>126</v>
      </c>
      <c r="M144" s="152" t="s">
        <v>1</v>
      </c>
      <c r="N144" s="7" t="s">
        <v>565</v>
      </c>
      <c r="O144" s="17">
        <v>3</v>
      </c>
      <c r="P144" s="17">
        <v>6</v>
      </c>
      <c r="Q144" s="17">
        <v>113</v>
      </c>
      <c r="R144" s="26">
        <v>0.56613756613756616</v>
      </c>
      <c r="S144" s="12" t="s">
        <v>448</v>
      </c>
      <c r="T144" s="12" t="s">
        <v>445</v>
      </c>
      <c r="U144" s="12" t="s">
        <v>448</v>
      </c>
      <c r="V144" s="143">
        <v>583077039</v>
      </c>
      <c r="W144" s="143" t="b">
        <v>1</v>
      </c>
      <c r="X144" s="7" t="s">
        <v>1</v>
      </c>
      <c r="Y144" s="7" t="b">
        <v>1</v>
      </c>
      <c r="Z144" s="9" t="b">
        <v>0</v>
      </c>
      <c r="AA144" s="11" t="s">
        <v>1</v>
      </c>
      <c r="AB144" s="144" t="b">
        <v>0</v>
      </c>
      <c r="AC144" s="17">
        <v>110</v>
      </c>
      <c r="AD144" s="11" t="s">
        <v>360</v>
      </c>
      <c r="AE144" s="145" t="b">
        <v>1</v>
      </c>
      <c r="AF144" s="145" t="b">
        <v>0</v>
      </c>
      <c r="AG144" s="11" t="s">
        <v>342</v>
      </c>
      <c r="AH144" s="11" t="s">
        <v>340</v>
      </c>
      <c r="AI144" s="11" t="s">
        <v>360</v>
      </c>
      <c r="AJ144" s="11" t="s">
        <v>338</v>
      </c>
      <c r="AK144" s="11" t="s">
        <v>350</v>
      </c>
      <c r="AL144" s="11" t="s">
        <v>334</v>
      </c>
      <c r="AM144" s="11" t="s">
        <v>348</v>
      </c>
      <c r="AN144" s="11" t="s">
        <v>358</v>
      </c>
      <c r="AO144" s="18" t="s">
        <v>354</v>
      </c>
    </row>
    <row r="145" spans="1:41" x14ac:dyDescent="0.35">
      <c r="A145" s="7">
        <v>36</v>
      </c>
      <c r="B145" s="7" t="b">
        <v>0</v>
      </c>
      <c r="C145" s="7" t="b">
        <v>1</v>
      </c>
      <c r="D145" s="7" t="b">
        <v>0</v>
      </c>
      <c r="E145" s="7">
        <v>143</v>
      </c>
      <c r="F145" s="7">
        <v>-17</v>
      </c>
      <c r="G145" s="7">
        <v>5</v>
      </c>
      <c r="H145" s="7" t="b">
        <v>0</v>
      </c>
      <c r="I145" s="7" t="b">
        <v>0</v>
      </c>
      <c r="J145" s="7">
        <v>135</v>
      </c>
      <c r="K145" s="7"/>
      <c r="L145" s="19">
        <v>126</v>
      </c>
      <c r="M145" s="152" t="s">
        <v>463</v>
      </c>
      <c r="N145" s="7" t="s">
        <v>566</v>
      </c>
      <c r="O145" s="17">
        <v>5</v>
      </c>
      <c r="P145" s="17">
        <v>0</v>
      </c>
      <c r="Q145" s="17">
        <v>113</v>
      </c>
      <c r="R145" s="26">
        <v>0.59788359788359791</v>
      </c>
      <c r="S145" s="12" t="s">
        <v>444</v>
      </c>
      <c r="T145" s="12" t="s">
        <v>452</v>
      </c>
      <c r="U145" s="12" t="s">
        <v>446</v>
      </c>
      <c r="V145" s="143">
        <v>520945805</v>
      </c>
      <c r="W145" s="143" t="b">
        <v>1</v>
      </c>
      <c r="X145" s="7" t="s">
        <v>1</v>
      </c>
      <c r="Y145" s="7" t="b">
        <v>1</v>
      </c>
      <c r="Z145" s="9" t="b">
        <v>0</v>
      </c>
      <c r="AA145" s="11" t="s">
        <v>1</v>
      </c>
      <c r="AB145" s="144" t="b">
        <v>0</v>
      </c>
      <c r="AC145" s="17">
        <v>98</v>
      </c>
      <c r="AD145" s="11" t="s">
        <v>352</v>
      </c>
      <c r="AE145" s="145" t="b">
        <v>0</v>
      </c>
      <c r="AF145" s="145" t="b">
        <v>0</v>
      </c>
      <c r="AG145" s="11" t="s">
        <v>346</v>
      </c>
      <c r="AH145" s="11" t="s">
        <v>340</v>
      </c>
      <c r="AI145" s="11" t="s">
        <v>360</v>
      </c>
      <c r="AJ145" s="11" t="s">
        <v>344</v>
      </c>
      <c r="AK145" s="11" t="s">
        <v>364</v>
      </c>
      <c r="AL145" s="11" t="s">
        <v>334</v>
      </c>
      <c r="AM145" s="11" t="s">
        <v>356</v>
      </c>
      <c r="AN145" s="11" t="s">
        <v>358</v>
      </c>
      <c r="AO145" s="18" t="s">
        <v>354</v>
      </c>
    </row>
    <row r="146" spans="1:41" x14ac:dyDescent="0.35">
      <c r="A146" s="7">
        <v>84</v>
      </c>
      <c r="B146" s="7" t="b">
        <v>0</v>
      </c>
      <c r="C146" s="7" t="b">
        <v>1</v>
      </c>
      <c r="D146" s="7" t="b">
        <v>0</v>
      </c>
      <c r="E146" s="7">
        <v>122</v>
      </c>
      <c r="F146" s="7">
        <v>4</v>
      </c>
      <c r="G146" s="7">
        <v>1</v>
      </c>
      <c r="H146" s="7" t="b">
        <v>1</v>
      </c>
      <c r="I146" s="7" t="b">
        <v>0</v>
      </c>
      <c r="J146" s="7">
        <v>136</v>
      </c>
      <c r="K146" s="7"/>
      <c r="L146" s="19">
        <v>126</v>
      </c>
      <c r="M146" s="152" t="s">
        <v>1</v>
      </c>
      <c r="N146" s="7" t="s">
        <v>567</v>
      </c>
      <c r="O146" s="17">
        <v>3</v>
      </c>
      <c r="P146" s="17">
        <v>0</v>
      </c>
      <c r="Q146" s="17">
        <v>113</v>
      </c>
      <c r="R146" s="26">
        <v>0.59788359788359791</v>
      </c>
      <c r="S146" s="12" t="s">
        <v>444</v>
      </c>
      <c r="T146" s="12" t="s">
        <v>445</v>
      </c>
      <c r="U146" s="12" t="s">
        <v>448</v>
      </c>
      <c r="V146" s="143">
        <v>292402174</v>
      </c>
      <c r="W146" s="143" t="b">
        <v>1</v>
      </c>
      <c r="X146" s="7" t="s">
        <v>1</v>
      </c>
      <c r="Y146" s="7" t="b">
        <v>1</v>
      </c>
      <c r="Z146" s="9" t="b">
        <v>0</v>
      </c>
      <c r="AA146" s="11" t="s">
        <v>1</v>
      </c>
      <c r="AB146" s="144" t="b">
        <v>0</v>
      </c>
      <c r="AC146" s="17">
        <v>118</v>
      </c>
      <c r="AD146" s="11" t="s">
        <v>346</v>
      </c>
      <c r="AE146" s="145" t="b">
        <v>1</v>
      </c>
      <c r="AF146" s="145" t="b">
        <v>0</v>
      </c>
      <c r="AG146" s="11" t="s">
        <v>346</v>
      </c>
      <c r="AH146" s="11" t="s">
        <v>340</v>
      </c>
      <c r="AI146" s="11" t="s">
        <v>360</v>
      </c>
      <c r="AJ146" s="11" t="s">
        <v>344</v>
      </c>
      <c r="AK146" s="11" t="s">
        <v>350</v>
      </c>
      <c r="AL146" s="11" t="s">
        <v>334</v>
      </c>
      <c r="AM146" s="11" t="s">
        <v>348</v>
      </c>
      <c r="AN146" s="11" t="s">
        <v>358</v>
      </c>
      <c r="AO146" s="18" t="s">
        <v>354</v>
      </c>
    </row>
    <row r="147" spans="1:41" x14ac:dyDescent="0.35">
      <c r="A147" s="7">
        <v>297</v>
      </c>
      <c r="B147" s="7" t="b">
        <v>0</v>
      </c>
      <c r="C147" s="7" t="b">
        <v>1</v>
      </c>
      <c r="D147" s="7" t="b">
        <v>0</v>
      </c>
      <c r="E147" s="7">
        <v>130</v>
      </c>
      <c r="F147" s="7">
        <v>7</v>
      </c>
      <c r="G147" s="7">
        <v>1</v>
      </c>
      <c r="H147" s="7" t="b">
        <v>0</v>
      </c>
      <c r="I147" s="7" t="b">
        <v>0</v>
      </c>
      <c r="J147" s="7">
        <v>137</v>
      </c>
      <c r="K147" s="7"/>
      <c r="L147" s="19">
        <v>137</v>
      </c>
      <c r="M147" s="152" t="s">
        <v>1</v>
      </c>
      <c r="N147" s="7" t="s">
        <v>568</v>
      </c>
      <c r="O147" s="17">
        <v>3</v>
      </c>
      <c r="P147" s="17">
        <v>6</v>
      </c>
      <c r="Q147" s="17">
        <v>112</v>
      </c>
      <c r="R147" s="26">
        <v>0.56084656084656082</v>
      </c>
      <c r="S147" s="12" t="s">
        <v>444</v>
      </c>
      <c r="T147" s="12" t="s">
        <v>452</v>
      </c>
      <c r="U147" s="12" t="s">
        <v>446</v>
      </c>
      <c r="V147" s="143">
        <v>2127943052</v>
      </c>
      <c r="W147" s="143" t="b">
        <v>1</v>
      </c>
      <c r="X147" s="7" t="s">
        <v>1</v>
      </c>
      <c r="Y147" s="7" t="b">
        <v>1</v>
      </c>
      <c r="Z147" s="9" t="b">
        <v>0</v>
      </c>
      <c r="AA147" s="11" t="s">
        <v>1</v>
      </c>
      <c r="AB147" s="144" t="b">
        <v>0</v>
      </c>
      <c r="AC147" s="17">
        <v>117</v>
      </c>
      <c r="AD147" s="11" t="s">
        <v>362</v>
      </c>
      <c r="AE147" s="145" t="b">
        <v>0</v>
      </c>
      <c r="AF147" s="145" t="b">
        <v>0</v>
      </c>
      <c r="AG147" s="11" t="s">
        <v>342</v>
      </c>
      <c r="AH147" s="11" t="s">
        <v>366</v>
      </c>
      <c r="AI147" s="11" t="s">
        <v>360</v>
      </c>
      <c r="AJ147" s="11" t="s">
        <v>338</v>
      </c>
      <c r="AK147" s="11" t="s">
        <v>350</v>
      </c>
      <c r="AL147" s="11" t="s">
        <v>334</v>
      </c>
      <c r="AM147" s="11" t="s">
        <v>348</v>
      </c>
      <c r="AN147" s="11" t="s">
        <v>352</v>
      </c>
      <c r="AO147" s="18" t="s">
        <v>354</v>
      </c>
    </row>
    <row r="148" spans="1:41" x14ac:dyDescent="0.35">
      <c r="A148" s="7">
        <v>258</v>
      </c>
      <c r="B148" s="7" t="b">
        <v>0</v>
      </c>
      <c r="C148" s="7" t="b">
        <v>1</v>
      </c>
      <c r="D148" s="7" t="b">
        <v>0</v>
      </c>
      <c r="E148" s="7">
        <v>130</v>
      </c>
      <c r="F148" s="7">
        <v>7</v>
      </c>
      <c r="G148" s="7">
        <v>2</v>
      </c>
      <c r="H148" s="7" t="b">
        <v>0</v>
      </c>
      <c r="I148" s="7" t="b">
        <v>0</v>
      </c>
      <c r="J148" s="7">
        <v>138</v>
      </c>
      <c r="K148" s="7"/>
      <c r="L148" s="19">
        <v>137</v>
      </c>
      <c r="M148" s="152" t="s">
        <v>1</v>
      </c>
      <c r="N148" s="7" t="s">
        <v>569</v>
      </c>
      <c r="O148" s="17">
        <v>3</v>
      </c>
      <c r="P148" s="17">
        <v>0</v>
      </c>
      <c r="Q148" s="17">
        <v>112</v>
      </c>
      <c r="R148" s="26">
        <v>0.59259259259259256</v>
      </c>
      <c r="S148" s="12" t="s">
        <v>444</v>
      </c>
      <c r="T148" s="12" t="s">
        <v>452</v>
      </c>
      <c r="U148" s="12" t="s">
        <v>448</v>
      </c>
      <c r="V148" s="143">
        <v>1860142311</v>
      </c>
      <c r="W148" s="143" t="b">
        <v>0</v>
      </c>
      <c r="X148" s="7" t="s">
        <v>1</v>
      </c>
      <c r="Y148" s="7" t="b">
        <v>1</v>
      </c>
      <c r="Z148" s="9" t="b">
        <v>0</v>
      </c>
      <c r="AA148" s="11" t="s">
        <v>1</v>
      </c>
      <c r="AB148" s="144" t="b">
        <v>0</v>
      </c>
      <c r="AC148" s="17">
        <v>115</v>
      </c>
      <c r="AD148" s="11" t="s">
        <v>348</v>
      </c>
      <c r="AE148" s="145" t="b">
        <v>1</v>
      </c>
      <c r="AF148" s="145" t="b">
        <v>0</v>
      </c>
      <c r="AG148" s="11" t="s">
        <v>346</v>
      </c>
      <c r="AH148" s="11" t="s">
        <v>340</v>
      </c>
      <c r="AI148" s="11" t="s">
        <v>360</v>
      </c>
      <c r="AJ148" s="11" t="s">
        <v>344</v>
      </c>
      <c r="AK148" s="11" t="s">
        <v>364</v>
      </c>
      <c r="AL148" s="11" t="s">
        <v>362</v>
      </c>
      <c r="AM148" s="11" t="s">
        <v>348</v>
      </c>
      <c r="AN148" s="11" t="s">
        <v>358</v>
      </c>
      <c r="AO148" s="18" t="s">
        <v>354</v>
      </c>
    </row>
    <row r="149" spans="1:41" x14ac:dyDescent="0.35">
      <c r="A149" s="7">
        <v>313</v>
      </c>
      <c r="B149" s="7" t="b">
        <v>0</v>
      </c>
      <c r="C149" s="7" t="b">
        <v>1</v>
      </c>
      <c r="D149" s="7" t="b">
        <v>0</v>
      </c>
      <c r="E149" s="7">
        <v>130</v>
      </c>
      <c r="F149" s="7">
        <v>7</v>
      </c>
      <c r="G149" s="7">
        <v>3</v>
      </c>
      <c r="H149" s="7" t="b">
        <v>0</v>
      </c>
      <c r="I149" s="7" t="b">
        <v>0</v>
      </c>
      <c r="J149" s="7">
        <v>139</v>
      </c>
      <c r="K149" s="7"/>
      <c r="L149" s="19">
        <v>137</v>
      </c>
      <c r="M149" s="152" t="s">
        <v>1</v>
      </c>
      <c r="N149" s="7" t="s">
        <v>570</v>
      </c>
      <c r="O149" s="17">
        <v>3</v>
      </c>
      <c r="P149" s="17">
        <v>6</v>
      </c>
      <c r="Q149" s="17">
        <v>112</v>
      </c>
      <c r="R149" s="26">
        <v>0.56084656084656082</v>
      </c>
      <c r="S149" s="12" t="s">
        <v>448</v>
      </c>
      <c r="T149" s="12" t="s">
        <v>445</v>
      </c>
      <c r="U149" s="12" t="s">
        <v>448</v>
      </c>
      <c r="V149" s="143">
        <v>1719109167</v>
      </c>
      <c r="W149" s="143" t="b">
        <v>1</v>
      </c>
      <c r="X149" s="7" t="s">
        <v>1</v>
      </c>
      <c r="Y149" s="7" t="b">
        <v>1</v>
      </c>
      <c r="Z149" s="9" t="b">
        <v>0</v>
      </c>
      <c r="AA149" s="11" t="s">
        <v>1</v>
      </c>
      <c r="AB149" s="144" t="b">
        <v>0</v>
      </c>
      <c r="AC149" s="17">
        <v>117</v>
      </c>
      <c r="AD149" s="11" t="s">
        <v>356</v>
      </c>
      <c r="AE149" s="145" t="b">
        <v>0</v>
      </c>
      <c r="AF149" s="145" t="b">
        <v>1</v>
      </c>
      <c r="AG149" s="11" t="s">
        <v>342</v>
      </c>
      <c r="AH149" s="11" t="s">
        <v>340</v>
      </c>
      <c r="AI149" s="11" t="s">
        <v>360</v>
      </c>
      <c r="AJ149" s="11" t="s">
        <v>338</v>
      </c>
      <c r="AK149" s="11" t="s">
        <v>350</v>
      </c>
      <c r="AL149" s="11" t="s">
        <v>334</v>
      </c>
      <c r="AM149" s="11" t="s">
        <v>348</v>
      </c>
      <c r="AN149" s="11" t="s">
        <v>358</v>
      </c>
      <c r="AO149" s="18" t="s">
        <v>354</v>
      </c>
    </row>
    <row r="150" spans="1:41" x14ac:dyDescent="0.35">
      <c r="A150" s="7">
        <v>136</v>
      </c>
      <c r="B150" s="7" t="b">
        <v>0</v>
      </c>
      <c r="C150" s="7" t="b">
        <v>1</v>
      </c>
      <c r="D150" s="7" t="b">
        <v>0</v>
      </c>
      <c r="E150" s="7">
        <v>143</v>
      </c>
      <c r="F150" s="7">
        <v>-6</v>
      </c>
      <c r="G150" s="7">
        <v>4</v>
      </c>
      <c r="H150" s="7" t="b">
        <v>0</v>
      </c>
      <c r="I150" s="7" t="b">
        <v>0</v>
      </c>
      <c r="J150" s="7">
        <v>140</v>
      </c>
      <c r="K150" s="7"/>
      <c r="L150" s="19">
        <v>137</v>
      </c>
      <c r="M150" s="152" t="s">
        <v>1</v>
      </c>
      <c r="N150" s="7" t="s">
        <v>571</v>
      </c>
      <c r="O150" s="17">
        <v>4</v>
      </c>
      <c r="P150" s="17">
        <v>0</v>
      </c>
      <c r="Q150" s="17">
        <v>112</v>
      </c>
      <c r="R150" s="26">
        <v>0.59259259259259256</v>
      </c>
      <c r="S150" s="12" t="s">
        <v>444</v>
      </c>
      <c r="T150" s="12" t="s">
        <v>445</v>
      </c>
      <c r="U150" s="12" t="s">
        <v>449</v>
      </c>
      <c r="V150" s="143">
        <v>1657895619</v>
      </c>
      <c r="W150" s="143" t="b">
        <v>0</v>
      </c>
      <c r="X150" s="7" t="s">
        <v>1</v>
      </c>
      <c r="Y150" s="7" t="b">
        <v>1</v>
      </c>
      <c r="Z150" s="9" t="b">
        <v>0</v>
      </c>
      <c r="AA150" s="11" t="s">
        <v>1</v>
      </c>
      <c r="AB150" s="144" t="b">
        <v>0</v>
      </c>
      <c r="AC150" s="17">
        <v>112</v>
      </c>
      <c r="AD150" s="11" t="s">
        <v>332</v>
      </c>
      <c r="AE150" s="145" t="b">
        <v>1</v>
      </c>
      <c r="AF150" s="145" t="b">
        <v>1</v>
      </c>
      <c r="AG150" s="11" t="s">
        <v>346</v>
      </c>
      <c r="AH150" s="11" t="s">
        <v>340</v>
      </c>
      <c r="AI150" s="11" t="s">
        <v>360</v>
      </c>
      <c r="AJ150" s="11" t="s">
        <v>344</v>
      </c>
      <c r="AK150" s="11" t="s">
        <v>350</v>
      </c>
      <c r="AL150" s="11" t="s">
        <v>334</v>
      </c>
      <c r="AM150" s="11" t="s">
        <v>348</v>
      </c>
      <c r="AN150" s="11" t="s">
        <v>358</v>
      </c>
      <c r="AO150" s="18" t="s">
        <v>332</v>
      </c>
    </row>
    <row r="151" spans="1:41" s="8" customFormat="1" x14ac:dyDescent="0.35">
      <c r="A151" s="7">
        <v>100</v>
      </c>
      <c r="B151" s="7" t="b">
        <v>0</v>
      </c>
      <c r="C151" s="7" t="b">
        <v>1</v>
      </c>
      <c r="D151" s="7" t="b">
        <v>0</v>
      </c>
      <c r="E151" s="7">
        <v>130</v>
      </c>
      <c r="F151" s="7">
        <v>7</v>
      </c>
      <c r="G151" s="7">
        <v>5</v>
      </c>
      <c r="H151" s="7" t="b">
        <v>0</v>
      </c>
      <c r="I151" s="7" t="b">
        <v>0</v>
      </c>
      <c r="J151" s="7">
        <v>141</v>
      </c>
      <c r="K151" s="7"/>
      <c r="L151" s="19">
        <v>137</v>
      </c>
      <c r="M151" s="152" t="s">
        <v>1</v>
      </c>
      <c r="N151" s="7" t="s">
        <v>572</v>
      </c>
      <c r="O151" s="17">
        <v>3</v>
      </c>
      <c r="P151" s="17">
        <v>6</v>
      </c>
      <c r="Q151" s="17">
        <v>112</v>
      </c>
      <c r="R151" s="26">
        <v>0.56084656084656082</v>
      </c>
      <c r="S151" s="12" t="s">
        <v>448</v>
      </c>
      <c r="T151" s="12" t="s">
        <v>445</v>
      </c>
      <c r="U151" s="12" t="s">
        <v>448</v>
      </c>
      <c r="V151" s="143">
        <v>1359305975</v>
      </c>
      <c r="W151" s="143" t="b">
        <v>1</v>
      </c>
      <c r="X151" s="7" t="s">
        <v>1</v>
      </c>
      <c r="Y151" s="7" t="b">
        <v>1</v>
      </c>
      <c r="Z151" s="9" t="b">
        <v>0</v>
      </c>
      <c r="AA151" s="11" t="s">
        <v>1</v>
      </c>
      <c r="AB151" s="144" t="b">
        <v>0</v>
      </c>
      <c r="AC151" s="17">
        <v>111</v>
      </c>
      <c r="AD151" s="11" t="s">
        <v>360</v>
      </c>
      <c r="AE151" s="145" t="b">
        <v>1</v>
      </c>
      <c r="AF151" s="145" t="b">
        <v>0</v>
      </c>
      <c r="AG151" s="11" t="s">
        <v>342</v>
      </c>
      <c r="AH151" s="11" t="s">
        <v>340</v>
      </c>
      <c r="AI151" s="11" t="s">
        <v>360</v>
      </c>
      <c r="AJ151" s="11" t="s">
        <v>338</v>
      </c>
      <c r="AK151" s="11" t="s">
        <v>350</v>
      </c>
      <c r="AL151" s="11" t="s">
        <v>334</v>
      </c>
      <c r="AM151" s="11" t="s">
        <v>348</v>
      </c>
      <c r="AN151" s="11" t="s">
        <v>358</v>
      </c>
      <c r="AO151" s="18" t="s">
        <v>354</v>
      </c>
    </row>
    <row r="152" spans="1:41" x14ac:dyDescent="0.35">
      <c r="A152" s="7">
        <v>278</v>
      </c>
      <c r="B152" s="7" t="b">
        <v>0</v>
      </c>
      <c r="C152" s="7" t="b">
        <v>1</v>
      </c>
      <c r="D152" s="7" t="b">
        <v>0</v>
      </c>
      <c r="E152" s="7">
        <v>122</v>
      </c>
      <c r="F152" s="7">
        <v>15</v>
      </c>
      <c r="G152" s="7">
        <v>1</v>
      </c>
      <c r="H152" s="7" t="b">
        <v>1</v>
      </c>
      <c r="I152" s="7" t="b">
        <v>0</v>
      </c>
      <c r="J152" s="7">
        <v>142</v>
      </c>
      <c r="K152" s="7"/>
      <c r="L152" s="19">
        <v>137</v>
      </c>
      <c r="M152" s="152" t="s">
        <v>494</v>
      </c>
      <c r="N152" s="7" t="s">
        <v>573</v>
      </c>
      <c r="O152" s="17">
        <v>2</v>
      </c>
      <c r="P152" s="17">
        <v>4</v>
      </c>
      <c r="Q152" s="17">
        <v>112</v>
      </c>
      <c r="R152" s="26">
        <v>0.5714285714285714</v>
      </c>
      <c r="S152" s="12" t="s">
        <v>448</v>
      </c>
      <c r="T152" s="12" t="s">
        <v>452</v>
      </c>
      <c r="U152" s="12" t="s">
        <v>448</v>
      </c>
      <c r="V152" s="143">
        <v>1279928529</v>
      </c>
      <c r="W152" s="143" t="b">
        <v>1</v>
      </c>
      <c r="X152" s="7" t="s">
        <v>1</v>
      </c>
      <c r="Y152" s="7" t="b">
        <v>1</v>
      </c>
      <c r="Z152" s="9" t="b">
        <v>0</v>
      </c>
      <c r="AA152" s="11" t="s">
        <v>1</v>
      </c>
      <c r="AB152" s="144" t="b">
        <v>0</v>
      </c>
      <c r="AC152" s="17">
        <v>111</v>
      </c>
      <c r="AD152" s="11" t="s">
        <v>356</v>
      </c>
      <c r="AE152" s="145" t="b">
        <v>0</v>
      </c>
      <c r="AF152" s="145" t="b">
        <v>1</v>
      </c>
      <c r="AG152" s="11" t="s">
        <v>346</v>
      </c>
      <c r="AH152" s="11" t="s">
        <v>340</v>
      </c>
      <c r="AI152" s="11" t="s">
        <v>360</v>
      </c>
      <c r="AJ152" s="11" t="s">
        <v>338</v>
      </c>
      <c r="AK152" s="11" t="s">
        <v>350</v>
      </c>
      <c r="AL152" s="11" t="s">
        <v>334</v>
      </c>
      <c r="AM152" s="11" t="s">
        <v>348</v>
      </c>
      <c r="AN152" s="11" t="s">
        <v>358</v>
      </c>
      <c r="AO152" s="18" t="s">
        <v>354</v>
      </c>
    </row>
    <row r="153" spans="1:41" x14ac:dyDescent="0.35">
      <c r="A153" s="7">
        <v>188</v>
      </c>
      <c r="B153" s="7" t="b">
        <v>0</v>
      </c>
      <c r="C153" s="7" t="b">
        <v>1</v>
      </c>
      <c r="D153" s="7" t="b">
        <v>0</v>
      </c>
      <c r="E153" s="7">
        <v>155</v>
      </c>
      <c r="F153" s="7">
        <v>-18</v>
      </c>
      <c r="G153" s="7">
        <v>2</v>
      </c>
      <c r="H153" s="7" t="b">
        <v>1</v>
      </c>
      <c r="I153" s="7" t="b">
        <v>0</v>
      </c>
      <c r="J153" s="7">
        <v>143</v>
      </c>
      <c r="K153" s="7"/>
      <c r="L153" s="19">
        <v>137</v>
      </c>
      <c r="M153" s="152" t="s">
        <v>463</v>
      </c>
      <c r="N153" s="7" t="s">
        <v>574</v>
      </c>
      <c r="O153" s="17">
        <v>6</v>
      </c>
      <c r="P153" s="17">
        <v>0</v>
      </c>
      <c r="Q153" s="17">
        <v>112</v>
      </c>
      <c r="R153" s="26">
        <v>0.59259259259259256</v>
      </c>
      <c r="S153" s="12" t="s">
        <v>444</v>
      </c>
      <c r="T153" s="12" t="s">
        <v>452</v>
      </c>
      <c r="U153" s="12" t="s">
        <v>446</v>
      </c>
      <c r="V153" s="143">
        <v>1097197528</v>
      </c>
      <c r="W153" s="143" t="b">
        <v>1</v>
      </c>
      <c r="X153" s="7">
        <v>167</v>
      </c>
      <c r="Y153" s="7" t="b">
        <v>1</v>
      </c>
      <c r="Z153" s="9" t="b">
        <v>0</v>
      </c>
      <c r="AA153" s="11" t="s">
        <v>1</v>
      </c>
      <c r="AB153" s="144" t="b">
        <v>0</v>
      </c>
      <c r="AC153" s="17">
        <v>112</v>
      </c>
      <c r="AD153" s="11" t="s">
        <v>346</v>
      </c>
      <c r="AE153" s="145" t="b">
        <v>1</v>
      </c>
      <c r="AF153" s="145" t="b">
        <v>0</v>
      </c>
      <c r="AG153" s="11" t="s">
        <v>346</v>
      </c>
      <c r="AH153" s="11" t="s">
        <v>340</v>
      </c>
      <c r="AI153" s="11" t="s">
        <v>336</v>
      </c>
      <c r="AJ153" s="11" t="s">
        <v>344</v>
      </c>
      <c r="AK153" s="11" t="s">
        <v>350</v>
      </c>
      <c r="AL153" s="11" t="s">
        <v>334</v>
      </c>
      <c r="AM153" s="11" t="s">
        <v>356</v>
      </c>
      <c r="AN153" s="11" t="s">
        <v>358</v>
      </c>
      <c r="AO153" s="18" t="s">
        <v>332</v>
      </c>
    </row>
    <row r="154" spans="1:41" x14ac:dyDescent="0.35">
      <c r="A154" s="7">
        <v>257</v>
      </c>
      <c r="B154" s="7" t="b">
        <v>0</v>
      </c>
      <c r="C154" s="7" t="b">
        <v>1</v>
      </c>
      <c r="D154" s="7" t="b">
        <v>0</v>
      </c>
      <c r="E154" s="7">
        <v>130</v>
      </c>
      <c r="F154" s="7">
        <v>7</v>
      </c>
      <c r="G154" s="7">
        <v>3</v>
      </c>
      <c r="H154" s="7" t="b">
        <v>1</v>
      </c>
      <c r="I154" s="7" t="b">
        <v>0</v>
      </c>
      <c r="J154" s="7">
        <v>144</v>
      </c>
      <c r="K154" s="7"/>
      <c r="L154" s="19">
        <v>137</v>
      </c>
      <c r="M154" s="152" t="s">
        <v>1</v>
      </c>
      <c r="N154" s="7" t="s">
        <v>575</v>
      </c>
      <c r="O154" s="17">
        <v>3</v>
      </c>
      <c r="P154" s="17">
        <v>6</v>
      </c>
      <c r="Q154" s="17">
        <v>112</v>
      </c>
      <c r="R154" s="26">
        <v>0.56084656084656082</v>
      </c>
      <c r="S154" s="12" t="s">
        <v>444</v>
      </c>
      <c r="T154" s="12" t="s">
        <v>445</v>
      </c>
      <c r="U154" s="12" t="s">
        <v>449</v>
      </c>
      <c r="V154" s="143">
        <v>1018596180</v>
      </c>
      <c r="W154" s="143" t="b">
        <v>0</v>
      </c>
      <c r="X154" s="7" t="s">
        <v>1</v>
      </c>
      <c r="Y154" s="7" t="b">
        <v>1</v>
      </c>
      <c r="Z154" s="9" t="b">
        <v>0</v>
      </c>
      <c r="AA154" s="11" t="s">
        <v>1</v>
      </c>
      <c r="AB154" s="144" t="b">
        <v>0</v>
      </c>
      <c r="AC154" s="17">
        <v>102</v>
      </c>
      <c r="AD154" s="11" t="s">
        <v>352</v>
      </c>
      <c r="AE154" s="145" t="b">
        <v>1</v>
      </c>
      <c r="AF154" s="145" t="b">
        <v>0</v>
      </c>
      <c r="AG154" s="11" t="s">
        <v>346</v>
      </c>
      <c r="AH154" s="11" t="s">
        <v>340</v>
      </c>
      <c r="AI154" s="11" t="s">
        <v>336</v>
      </c>
      <c r="AJ154" s="11" t="s">
        <v>344</v>
      </c>
      <c r="AK154" s="11" t="s">
        <v>350</v>
      </c>
      <c r="AL154" s="11" t="s">
        <v>334</v>
      </c>
      <c r="AM154" s="11" t="s">
        <v>348</v>
      </c>
      <c r="AN154" s="11" t="s">
        <v>352</v>
      </c>
      <c r="AO154" s="18" t="s">
        <v>354</v>
      </c>
    </row>
    <row r="155" spans="1:41" x14ac:dyDescent="0.35">
      <c r="A155" s="7">
        <v>52</v>
      </c>
      <c r="B155" s="7" t="b">
        <v>0</v>
      </c>
      <c r="C155" s="7" t="b">
        <v>1</v>
      </c>
      <c r="D155" s="7" t="b">
        <v>0</v>
      </c>
      <c r="E155" s="7">
        <v>122</v>
      </c>
      <c r="F155" s="7">
        <v>15</v>
      </c>
      <c r="G155" s="7">
        <v>4</v>
      </c>
      <c r="H155" s="7" t="b">
        <v>1</v>
      </c>
      <c r="I155" s="7" t="b">
        <v>0</v>
      </c>
      <c r="J155" s="7">
        <v>145</v>
      </c>
      <c r="K155" s="7"/>
      <c r="L155" s="19">
        <v>137</v>
      </c>
      <c r="M155" s="152" t="s">
        <v>494</v>
      </c>
      <c r="N155" s="7" t="s">
        <v>576</v>
      </c>
      <c r="O155" s="17">
        <v>2</v>
      </c>
      <c r="P155" s="17">
        <v>0</v>
      </c>
      <c r="Q155" s="17">
        <v>112</v>
      </c>
      <c r="R155" s="26">
        <v>0.59259259259259256</v>
      </c>
      <c r="S155" s="12" t="s">
        <v>444</v>
      </c>
      <c r="T155" s="12" t="s">
        <v>452</v>
      </c>
      <c r="U155" s="12" t="s">
        <v>448</v>
      </c>
      <c r="V155" s="143">
        <v>949358514</v>
      </c>
      <c r="W155" s="143" t="b">
        <v>1</v>
      </c>
      <c r="X155" s="7" t="s">
        <v>1</v>
      </c>
      <c r="Y155" s="7" t="b">
        <v>1</v>
      </c>
      <c r="Z155" s="9" t="b">
        <v>0</v>
      </c>
      <c r="AA155" s="11" t="s">
        <v>1</v>
      </c>
      <c r="AB155" s="144" t="b">
        <v>0</v>
      </c>
      <c r="AC155" s="17">
        <v>109</v>
      </c>
      <c r="AD155" s="11" t="s">
        <v>348</v>
      </c>
      <c r="AE155" s="145" t="b">
        <v>1</v>
      </c>
      <c r="AF155" s="145" t="b">
        <v>0</v>
      </c>
      <c r="AG155" s="11" t="s">
        <v>342</v>
      </c>
      <c r="AH155" s="11" t="s">
        <v>340</v>
      </c>
      <c r="AI155" s="11" t="s">
        <v>360</v>
      </c>
      <c r="AJ155" s="11" t="s">
        <v>338</v>
      </c>
      <c r="AK155" s="11" t="s">
        <v>350</v>
      </c>
      <c r="AL155" s="11" t="s">
        <v>362</v>
      </c>
      <c r="AM155" s="11" t="s">
        <v>348</v>
      </c>
      <c r="AN155" s="11" t="s">
        <v>358</v>
      </c>
      <c r="AO155" s="18" t="s">
        <v>354</v>
      </c>
    </row>
    <row r="156" spans="1:41" x14ac:dyDescent="0.35">
      <c r="A156" s="7">
        <v>81</v>
      </c>
      <c r="B156" s="7" t="b">
        <v>0</v>
      </c>
      <c r="C156" s="7" t="b">
        <v>1</v>
      </c>
      <c r="D156" s="7" t="b">
        <v>0</v>
      </c>
      <c r="E156" s="7">
        <v>130</v>
      </c>
      <c r="F156" s="7">
        <v>7</v>
      </c>
      <c r="G156" s="7">
        <v>5</v>
      </c>
      <c r="H156" s="7" t="b">
        <v>1</v>
      </c>
      <c r="I156" s="7" t="b">
        <v>0</v>
      </c>
      <c r="J156" s="7">
        <v>146</v>
      </c>
      <c r="K156" s="7"/>
      <c r="L156" s="19">
        <v>137</v>
      </c>
      <c r="M156" s="152" t="s">
        <v>1</v>
      </c>
      <c r="N156" s="7" t="s">
        <v>577</v>
      </c>
      <c r="O156" s="17">
        <v>3</v>
      </c>
      <c r="P156" s="17">
        <v>0</v>
      </c>
      <c r="Q156" s="17">
        <v>112</v>
      </c>
      <c r="R156" s="26">
        <v>0.59259259259259256</v>
      </c>
      <c r="S156" s="12" t="s">
        <v>448</v>
      </c>
      <c r="T156" s="12" t="s">
        <v>452</v>
      </c>
      <c r="U156" s="12" t="s">
        <v>446</v>
      </c>
      <c r="V156" s="143">
        <v>489281859</v>
      </c>
      <c r="W156" s="143" t="b">
        <v>0</v>
      </c>
      <c r="X156" s="7" t="s">
        <v>1</v>
      </c>
      <c r="Y156" s="7" t="b">
        <v>1</v>
      </c>
      <c r="Z156" s="9" t="b">
        <v>0</v>
      </c>
      <c r="AA156" s="11" t="s">
        <v>1</v>
      </c>
      <c r="AB156" s="144" t="b">
        <v>0</v>
      </c>
      <c r="AC156" s="17">
        <v>109</v>
      </c>
      <c r="AD156" s="11" t="s">
        <v>356</v>
      </c>
      <c r="AE156" s="145" t="b">
        <v>0</v>
      </c>
      <c r="AF156" s="145" t="b">
        <v>1</v>
      </c>
      <c r="AG156" s="11" t="s">
        <v>346</v>
      </c>
      <c r="AH156" s="11" t="s">
        <v>340</v>
      </c>
      <c r="AI156" s="11" t="s">
        <v>360</v>
      </c>
      <c r="AJ156" s="11" t="s">
        <v>344</v>
      </c>
      <c r="AK156" s="11" t="s">
        <v>350</v>
      </c>
      <c r="AL156" s="11" t="s">
        <v>334</v>
      </c>
      <c r="AM156" s="11" t="s">
        <v>348</v>
      </c>
      <c r="AN156" s="11" t="s">
        <v>358</v>
      </c>
      <c r="AO156" s="18" t="s">
        <v>354</v>
      </c>
    </row>
    <row r="157" spans="1:41" x14ac:dyDescent="0.35">
      <c r="A157" s="7">
        <v>170</v>
      </c>
      <c r="B157" s="7" t="b">
        <v>0</v>
      </c>
      <c r="C157" s="7" t="b">
        <v>1</v>
      </c>
      <c r="D157" s="7" t="b">
        <v>0</v>
      </c>
      <c r="E157" s="7">
        <v>130</v>
      </c>
      <c r="F157" s="7">
        <v>7</v>
      </c>
      <c r="G157" s="7">
        <v>1</v>
      </c>
      <c r="H157" s="7" t="b">
        <v>0</v>
      </c>
      <c r="I157" s="7" t="b">
        <v>0</v>
      </c>
      <c r="J157" s="7">
        <v>147</v>
      </c>
      <c r="K157" s="7"/>
      <c r="L157" s="19">
        <v>137</v>
      </c>
      <c r="M157" s="152" t="s">
        <v>1</v>
      </c>
      <c r="N157" s="7" t="s">
        <v>578</v>
      </c>
      <c r="O157" s="17">
        <v>3</v>
      </c>
      <c r="P157" s="17">
        <v>5</v>
      </c>
      <c r="Q157" s="17">
        <v>112</v>
      </c>
      <c r="R157" s="26">
        <v>0.56613756613756616</v>
      </c>
      <c r="S157" s="12" t="s">
        <v>444</v>
      </c>
      <c r="T157" s="12" t="s">
        <v>445</v>
      </c>
      <c r="U157" s="12" t="s">
        <v>448</v>
      </c>
      <c r="V157" s="143">
        <v>398398884</v>
      </c>
      <c r="W157" s="143" t="b">
        <v>1</v>
      </c>
      <c r="X157" s="7" t="s">
        <v>1</v>
      </c>
      <c r="Y157" s="7" t="b">
        <v>1</v>
      </c>
      <c r="Z157" s="9" t="b">
        <v>0</v>
      </c>
      <c r="AA157" s="11" t="s">
        <v>1</v>
      </c>
      <c r="AB157" s="144" t="b">
        <v>0</v>
      </c>
      <c r="AC157" s="17">
        <v>104</v>
      </c>
      <c r="AD157" s="11" t="s">
        <v>358</v>
      </c>
      <c r="AE157" s="145" t="b">
        <v>1</v>
      </c>
      <c r="AF157" s="145" t="b">
        <v>1</v>
      </c>
      <c r="AG157" s="11" t="s">
        <v>342</v>
      </c>
      <c r="AH157" s="11" t="s">
        <v>340</v>
      </c>
      <c r="AI157" s="11" t="s">
        <v>360</v>
      </c>
      <c r="AJ157" s="11" t="s">
        <v>338</v>
      </c>
      <c r="AK157" s="11" t="s">
        <v>350</v>
      </c>
      <c r="AL157" s="11" t="s">
        <v>362</v>
      </c>
      <c r="AM157" s="11" t="s">
        <v>356</v>
      </c>
      <c r="AN157" s="11" t="s">
        <v>358</v>
      </c>
      <c r="AO157" s="18" t="s">
        <v>354</v>
      </c>
    </row>
    <row r="158" spans="1:41" x14ac:dyDescent="0.35">
      <c r="A158" s="7">
        <v>89</v>
      </c>
      <c r="B158" s="7" t="b">
        <v>0</v>
      </c>
      <c r="C158" s="7" t="b">
        <v>1</v>
      </c>
      <c r="D158" s="7" t="b">
        <v>0</v>
      </c>
      <c r="E158" s="7">
        <v>130</v>
      </c>
      <c r="F158" s="7">
        <v>18</v>
      </c>
      <c r="G158" s="7">
        <v>1</v>
      </c>
      <c r="H158" s="7" t="b">
        <v>1</v>
      </c>
      <c r="I158" s="7" t="b">
        <v>0</v>
      </c>
      <c r="J158" s="7">
        <v>148</v>
      </c>
      <c r="K158" s="7"/>
      <c r="L158" s="19">
        <v>148</v>
      </c>
      <c r="M158" s="152" t="s">
        <v>494</v>
      </c>
      <c r="N158" s="7" t="s">
        <v>579</v>
      </c>
      <c r="O158" s="17">
        <v>2</v>
      </c>
      <c r="P158" s="17">
        <v>0</v>
      </c>
      <c r="Q158" s="17">
        <v>111</v>
      </c>
      <c r="R158" s="26">
        <v>0.58730158730158732</v>
      </c>
      <c r="S158" s="12" t="s">
        <v>448</v>
      </c>
      <c r="T158" s="12" t="s">
        <v>445</v>
      </c>
      <c r="U158" s="12" t="s">
        <v>448</v>
      </c>
      <c r="V158" s="143">
        <v>2146904323</v>
      </c>
      <c r="W158" s="143" t="b">
        <v>1</v>
      </c>
      <c r="X158" s="7" t="s">
        <v>1</v>
      </c>
      <c r="Y158" s="7" t="b">
        <v>1</v>
      </c>
      <c r="Z158" s="9" t="b">
        <v>0</v>
      </c>
      <c r="AA158" s="11" t="s">
        <v>1</v>
      </c>
      <c r="AB158" s="144" t="b">
        <v>0</v>
      </c>
      <c r="AC158" s="17">
        <v>112</v>
      </c>
      <c r="AD158" s="11" t="s">
        <v>362</v>
      </c>
      <c r="AE158" s="145" t="b">
        <v>1</v>
      </c>
      <c r="AF158" s="145" t="b">
        <v>0</v>
      </c>
      <c r="AG158" s="11" t="s">
        <v>342</v>
      </c>
      <c r="AH158" s="11" t="s">
        <v>340</v>
      </c>
      <c r="AI158" s="11" t="s">
        <v>360</v>
      </c>
      <c r="AJ158" s="11" t="s">
        <v>338</v>
      </c>
      <c r="AK158" s="11" t="s">
        <v>350</v>
      </c>
      <c r="AL158" s="11" t="s">
        <v>362</v>
      </c>
      <c r="AM158" s="11" t="s">
        <v>348</v>
      </c>
      <c r="AN158" s="11" t="s">
        <v>358</v>
      </c>
      <c r="AO158" s="18" t="s">
        <v>354</v>
      </c>
    </row>
    <row r="159" spans="1:41" x14ac:dyDescent="0.35">
      <c r="A159" s="7">
        <v>149</v>
      </c>
      <c r="B159" s="7" t="b">
        <v>0</v>
      </c>
      <c r="C159" s="7" t="b">
        <v>1</v>
      </c>
      <c r="D159" s="7" t="b">
        <v>0</v>
      </c>
      <c r="E159" s="7">
        <v>143</v>
      </c>
      <c r="F159" s="7">
        <v>5</v>
      </c>
      <c r="G159" s="7">
        <v>2</v>
      </c>
      <c r="H159" s="7" t="b">
        <v>1</v>
      </c>
      <c r="I159" s="7" t="b">
        <v>0</v>
      </c>
      <c r="J159" s="7">
        <v>149</v>
      </c>
      <c r="K159" s="7"/>
      <c r="L159" s="19">
        <v>148</v>
      </c>
      <c r="M159" s="152" t="s">
        <v>1</v>
      </c>
      <c r="N159" s="7" t="s">
        <v>580</v>
      </c>
      <c r="O159" s="17">
        <v>3</v>
      </c>
      <c r="P159" s="17">
        <v>0</v>
      </c>
      <c r="Q159" s="17">
        <v>111</v>
      </c>
      <c r="R159" s="26">
        <v>0.58730158730158732</v>
      </c>
      <c r="S159" s="12" t="s">
        <v>444</v>
      </c>
      <c r="T159" s="12" t="s">
        <v>445</v>
      </c>
      <c r="U159" s="12" t="s">
        <v>448</v>
      </c>
      <c r="V159" s="143">
        <v>2018195400</v>
      </c>
      <c r="W159" s="143" t="b">
        <v>1</v>
      </c>
      <c r="X159" s="7" t="s">
        <v>1</v>
      </c>
      <c r="Y159" s="7" t="b">
        <v>1</v>
      </c>
      <c r="Z159" s="9" t="b">
        <v>0</v>
      </c>
      <c r="AA159" s="11" t="s">
        <v>1</v>
      </c>
      <c r="AB159" s="144" t="b">
        <v>0</v>
      </c>
      <c r="AC159" s="17">
        <v>112</v>
      </c>
      <c r="AD159" s="11" t="s">
        <v>340</v>
      </c>
      <c r="AE159" s="145" t="b">
        <v>1</v>
      </c>
      <c r="AF159" s="145" t="b">
        <v>0</v>
      </c>
      <c r="AG159" s="11" t="s">
        <v>342</v>
      </c>
      <c r="AH159" s="11" t="s">
        <v>340</v>
      </c>
      <c r="AI159" s="11" t="s">
        <v>360</v>
      </c>
      <c r="AJ159" s="11" t="s">
        <v>338</v>
      </c>
      <c r="AK159" s="11" t="s">
        <v>350</v>
      </c>
      <c r="AL159" s="11" t="s">
        <v>334</v>
      </c>
      <c r="AM159" s="11" t="s">
        <v>348</v>
      </c>
      <c r="AN159" s="11" t="s">
        <v>358</v>
      </c>
      <c r="AO159" s="18" t="s">
        <v>354</v>
      </c>
    </row>
    <row r="160" spans="1:41" x14ac:dyDescent="0.35">
      <c r="A160" s="7">
        <v>185</v>
      </c>
      <c r="B160" s="7" t="b">
        <v>0</v>
      </c>
      <c r="C160" s="7" t="b">
        <v>1</v>
      </c>
      <c r="D160" s="7" t="b">
        <v>0</v>
      </c>
      <c r="E160" s="7">
        <v>151</v>
      </c>
      <c r="F160" s="7">
        <v>-3</v>
      </c>
      <c r="G160" s="7">
        <v>3</v>
      </c>
      <c r="H160" s="7" t="b">
        <v>1</v>
      </c>
      <c r="I160" s="7" t="b">
        <v>0</v>
      </c>
      <c r="J160" s="7">
        <v>150</v>
      </c>
      <c r="K160" s="7"/>
      <c r="L160" s="19">
        <v>148</v>
      </c>
      <c r="M160" s="152" t="s">
        <v>1</v>
      </c>
      <c r="N160" s="7" t="s">
        <v>581</v>
      </c>
      <c r="O160" s="17">
        <v>4</v>
      </c>
      <c r="P160" s="17">
        <v>3</v>
      </c>
      <c r="Q160" s="17">
        <v>111</v>
      </c>
      <c r="R160" s="26">
        <v>0.5714285714285714</v>
      </c>
      <c r="S160" s="12" t="s">
        <v>444</v>
      </c>
      <c r="T160" s="12" t="s">
        <v>452</v>
      </c>
      <c r="U160" s="12" t="s">
        <v>448</v>
      </c>
      <c r="V160" s="143">
        <v>1384215568</v>
      </c>
      <c r="W160" s="143" t="b">
        <v>1</v>
      </c>
      <c r="X160" s="7" t="s">
        <v>1</v>
      </c>
      <c r="Y160" s="7" t="b">
        <v>1</v>
      </c>
      <c r="Z160" s="9" t="b">
        <v>0</v>
      </c>
      <c r="AA160" s="11" t="s">
        <v>1</v>
      </c>
      <c r="AB160" s="144" t="b">
        <v>0</v>
      </c>
      <c r="AC160" s="17">
        <v>111</v>
      </c>
      <c r="AD160" s="11" t="s">
        <v>350</v>
      </c>
      <c r="AE160" s="145" t="b">
        <v>0</v>
      </c>
      <c r="AF160" s="145" t="b">
        <v>0</v>
      </c>
      <c r="AG160" s="11" t="s">
        <v>346</v>
      </c>
      <c r="AH160" s="11" t="s">
        <v>340</v>
      </c>
      <c r="AI160" s="11" t="s">
        <v>360</v>
      </c>
      <c r="AJ160" s="11" t="s">
        <v>344</v>
      </c>
      <c r="AK160" s="11" t="s">
        <v>364</v>
      </c>
      <c r="AL160" s="11" t="s">
        <v>334</v>
      </c>
      <c r="AM160" s="11" t="s">
        <v>348</v>
      </c>
      <c r="AN160" s="11" t="s">
        <v>358</v>
      </c>
      <c r="AO160" s="18" t="s">
        <v>354</v>
      </c>
    </row>
    <row r="161" spans="1:41" x14ac:dyDescent="0.35">
      <c r="A161" s="7">
        <v>264</v>
      </c>
      <c r="B161" s="7" t="b">
        <v>0</v>
      </c>
      <c r="C161" s="7" t="b">
        <v>1</v>
      </c>
      <c r="D161" s="7" t="b">
        <v>0</v>
      </c>
      <c r="E161" s="7">
        <v>151</v>
      </c>
      <c r="F161" s="7">
        <v>-3</v>
      </c>
      <c r="G161" s="7">
        <v>4</v>
      </c>
      <c r="H161" s="7" t="b">
        <v>1</v>
      </c>
      <c r="I161" s="7" t="b">
        <v>0</v>
      </c>
      <c r="J161" s="7">
        <v>151</v>
      </c>
      <c r="K161" s="7"/>
      <c r="L161" s="19">
        <v>148</v>
      </c>
      <c r="M161" s="152" t="s">
        <v>1</v>
      </c>
      <c r="N161" s="7" t="s">
        <v>582</v>
      </c>
      <c r="O161" s="17">
        <v>4</v>
      </c>
      <c r="P161" s="17">
        <v>3</v>
      </c>
      <c r="Q161" s="17">
        <v>111</v>
      </c>
      <c r="R161" s="26">
        <v>0.5714285714285714</v>
      </c>
      <c r="S161" s="12" t="s">
        <v>444</v>
      </c>
      <c r="T161" s="12" t="s">
        <v>452</v>
      </c>
      <c r="U161" s="12" t="s">
        <v>446</v>
      </c>
      <c r="V161" s="143">
        <v>859032459</v>
      </c>
      <c r="W161" s="143" t="b">
        <v>1</v>
      </c>
      <c r="X161" s="7" t="s">
        <v>1</v>
      </c>
      <c r="Y161" s="7" t="b">
        <v>1</v>
      </c>
      <c r="Z161" s="9" t="b">
        <v>0</v>
      </c>
      <c r="AA161" s="11" t="s">
        <v>1</v>
      </c>
      <c r="AB161" s="144" t="b">
        <v>0</v>
      </c>
      <c r="AC161" s="17">
        <v>114</v>
      </c>
      <c r="AD161" s="11" t="s">
        <v>362</v>
      </c>
      <c r="AE161" s="145" t="b">
        <v>0</v>
      </c>
      <c r="AF161" s="145" t="b">
        <v>0</v>
      </c>
      <c r="AG161" s="11" t="s">
        <v>342</v>
      </c>
      <c r="AH161" s="11" t="s">
        <v>340</v>
      </c>
      <c r="AI161" s="11" t="s">
        <v>360</v>
      </c>
      <c r="AJ161" s="11" t="s">
        <v>344</v>
      </c>
      <c r="AK161" s="11" t="s">
        <v>350</v>
      </c>
      <c r="AL161" s="11" t="s">
        <v>334</v>
      </c>
      <c r="AM161" s="11" t="s">
        <v>348</v>
      </c>
      <c r="AN161" s="11" t="s">
        <v>358</v>
      </c>
      <c r="AO161" s="18" t="s">
        <v>354</v>
      </c>
    </row>
    <row r="162" spans="1:41" x14ac:dyDescent="0.35">
      <c r="A162" s="7">
        <v>41</v>
      </c>
      <c r="B162" s="7" t="b">
        <v>0</v>
      </c>
      <c r="C162" s="7" t="b">
        <v>1</v>
      </c>
      <c r="D162" s="7" t="b">
        <v>0</v>
      </c>
      <c r="E162" s="7">
        <v>143</v>
      </c>
      <c r="F162" s="7">
        <v>5</v>
      </c>
      <c r="G162" s="7">
        <v>5</v>
      </c>
      <c r="H162" s="7" t="b">
        <v>1</v>
      </c>
      <c r="I162" s="7" t="b">
        <v>0</v>
      </c>
      <c r="J162" s="7">
        <v>152</v>
      </c>
      <c r="K162" s="7"/>
      <c r="L162" s="19">
        <v>148</v>
      </c>
      <c r="M162" s="152" t="s">
        <v>1</v>
      </c>
      <c r="N162" s="7" t="s">
        <v>583</v>
      </c>
      <c r="O162" s="17">
        <v>3</v>
      </c>
      <c r="P162" s="17">
        <v>0</v>
      </c>
      <c r="Q162" s="17">
        <v>111</v>
      </c>
      <c r="R162" s="26">
        <v>0.58730158730158732</v>
      </c>
      <c r="S162" s="12" t="s">
        <v>448</v>
      </c>
      <c r="T162" s="12" t="s">
        <v>445</v>
      </c>
      <c r="U162" s="12" t="s">
        <v>446</v>
      </c>
      <c r="V162" s="143">
        <v>248425788</v>
      </c>
      <c r="W162" s="143" t="b">
        <v>1</v>
      </c>
      <c r="X162" s="7" t="s">
        <v>1</v>
      </c>
      <c r="Y162" s="7" t="b">
        <v>1</v>
      </c>
      <c r="Z162" s="9" t="b">
        <v>0</v>
      </c>
      <c r="AA162" s="11" t="s">
        <v>1</v>
      </c>
      <c r="AB162" s="144" t="b">
        <v>0</v>
      </c>
      <c r="AC162" s="17">
        <v>98</v>
      </c>
      <c r="AD162" s="11" t="s">
        <v>356</v>
      </c>
      <c r="AE162" s="145" t="b">
        <v>0</v>
      </c>
      <c r="AF162" s="145" t="b">
        <v>1</v>
      </c>
      <c r="AG162" s="11" t="s">
        <v>342</v>
      </c>
      <c r="AH162" s="11" t="s">
        <v>340</v>
      </c>
      <c r="AI162" s="11" t="s">
        <v>360</v>
      </c>
      <c r="AJ162" s="11" t="s">
        <v>338</v>
      </c>
      <c r="AK162" s="11" t="s">
        <v>350</v>
      </c>
      <c r="AL162" s="11" t="s">
        <v>334</v>
      </c>
      <c r="AM162" s="11" t="s">
        <v>348</v>
      </c>
      <c r="AN162" s="11" t="s">
        <v>358</v>
      </c>
      <c r="AO162" s="18" t="s">
        <v>354</v>
      </c>
    </row>
    <row r="163" spans="1:41" x14ac:dyDescent="0.35">
      <c r="A163" s="7">
        <v>301</v>
      </c>
      <c r="B163" s="7" t="b">
        <v>0</v>
      </c>
      <c r="C163" s="7" t="b">
        <v>1</v>
      </c>
      <c r="D163" s="7" t="b">
        <v>0</v>
      </c>
      <c r="E163" s="7">
        <v>151</v>
      </c>
      <c r="F163" s="7">
        <v>2</v>
      </c>
      <c r="G163" s="7">
        <v>1</v>
      </c>
      <c r="H163" s="7" t="b">
        <v>0</v>
      </c>
      <c r="I163" s="7" t="b">
        <v>0</v>
      </c>
      <c r="J163" s="7">
        <v>153</v>
      </c>
      <c r="K163" s="7"/>
      <c r="L163" s="19">
        <v>153</v>
      </c>
      <c r="M163" s="152" t="s">
        <v>1</v>
      </c>
      <c r="N163" s="7" t="s">
        <v>584</v>
      </c>
      <c r="O163" s="17">
        <v>3</v>
      </c>
      <c r="P163" s="17">
        <v>0</v>
      </c>
      <c r="Q163" s="17">
        <v>110</v>
      </c>
      <c r="R163" s="26">
        <v>0.58201058201058198</v>
      </c>
      <c r="S163" s="12" t="s">
        <v>448</v>
      </c>
      <c r="T163" s="12" t="s">
        <v>452</v>
      </c>
      <c r="U163" s="12" t="s">
        <v>448</v>
      </c>
      <c r="V163" s="143">
        <v>741993454</v>
      </c>
      <c r="W163" s="143" t="b">
        <v>0</v>
      </c>
      <c r="X163" s="7" t="s">
        <v>1</v>
      </c>
      <c r="Y163" s="7" t="b">
        <v>1</v>
      </c>
      <c r="Z163" s="9" t="b">
        <v>0</v>
      </c>
      <c r="AA163" s="11" t="s">
        <v>1</v>
      </c>
      <c r="AB163" s="144" t="b">
        <v>0</v>
      </c>
      <c r="AC163" s="17">
        <v>109</v>
      </c>
      <c r="AD163" s="11" t="s">
        <v>348</v>
      </c>
      <c r="AE163" s="145" t="b">
        <v>1</v>
      </c>
      <c r="AF163" s="145" t="b">
        <v>0</v>
      </c>
      <c r="AG163" s="11" t="s">
        <v>346</v>
      </c>
      <c r="AH163" s="11" t="s">
        <v>340</v>
      </c>
      <c r="AI163" s="11" t="s">
        <v>360</v>
      </c>
      <c r="AJ163" s="11" t="s">
        <v>344</v>
      </c>
      <c r="AK163" s="11" t="s">
        <v>350</v>
      </c>
      <c r="AL163" s="11" t="s">
        <v>334</v>
      </c>
      <c r="AM163" s="11" t="s">
        <v>348</v>
      </c>
      <c r="AN163" s="11" t="s">
        <v>358</v>
      </c>
      <c r="AO163" s="18" t="s">
        <v>354</v>
      </c>
    </row>
    <row r="164" spans="1:41" x14ac:dyDescent="0.35">
      <c r="A164" s="7">
        <v>122</v>
      </c>
      <c r="B164" s="7" t="b">
        <v>0</v>
      </c>
      <c r="C164" s="7" t="b">
        <v>1</v>
      </c>
      <c r="D164" s="7" t="b">
        <v>0</v>
      </c>
      <c r="E164" s="7">
        <v>143</v>
      </c>
      <c r="F164" s="7">
        <v>10</v>
      </c>
      <c r="G164" s="7">
        <v>2</v>
      </c>
      <c r="H164" s="7" t="b">
        <v>0</v>
      </c>
      <c r="I164" s="7" t="b">
        <v>0</v>
      </c>
      <c r="J164" s="7">
        <v>154</v>
      </c>
      <c r="K164" s="7"/>
      <c r="L164" s="19">
        <v>153</v>
      </c>
      <c r="M164" s="152" t="s">
        <v>494</v>
      </c>
      <c r="N164" s="7" t="s">
        <v>585</v>
      </c>
      <c r="O164" s="17">
        <v>2</v>
      </c>
      <c r="P164" s="17">
        <v>0</v>
      </c>
      <c r="Q164" s="17">
        <v>110</v>
      </c>
      <c r="R164" s="26">
        <v>0.58201058201058198</v>
      </c>
      <c r="S164" s="12" t="s">
        <v>448</v>
      </c>
      <c r="T164" s="12" t="s">
        <v>445</v>
      </c>
      <c r="U164" s="12" t="s">
        <v>448</v>
      </c>
      <c r="V164" s="143">
        <v>664613497</v>
      </c>
      <c r="W164" s="143" t="b">
        <v>1</v>
      </c>
      <c r="X164" s="7" t="s">
        <v>1</v>
      </c>
      <c r="Y164" s="7" t="b">
        <v>1</v>
      </c>
      <c r="Z164" s="9" t="b">
        <v>0</v>
      </c>
      <c r="AA164" s="11" t="s">
        <v>1</v>
      </c>
      <c r="AB164" s="144" t="b">
        <v>0</v>
      </c>
      <c r="AC164" s="17">
        <v>109</v>
      </c>
      <c r="AD164" s="11" t="s">
        <v>360</v>
      </c>
      <c r="AE164" s="145" t="b">
        <v>1</v>
      </c>
      <c r="AF164" s="145" t="b">
        <v>0</v>
      </c>
      <c r="AG164" s="11" t="s">
        <v>346</v>
      </c>
      <c r="AH164" s="11" t="s">
        <v>340</v>
      </c>
      <c r="AI164" s="11" t="s">
        <v>360</v>
      </c>
      <c r="AJ164" s="11" t="s">
        <v>338</v>
      </c>
      <c r="AK164" s="11" t="s">
        <v>350</v>
      </c>
      <c r="AL164" s="11" t="s">
        <v>334</v>
      </c>
      <c r="AM164" s="11" t="s">
        <v>356</v>
      </c>
      <c r="AN164" s="11" t="s">
        <v>352</v>
      </c>
      <c r="AO164" s="18" t="s">
        <v>354</v>
      </c>
    </row>
    <row r="165" spans="1:41" x14ac:dyDescent="0.35">
      <c r="A165" s="7">
        <v>242</v>
      </c>
      <c r="B165" s="7" t="b">
        <v>0</v>
      </c>
      <c r="C165" s="7" t="b">
        <v>1</v>
      </c>
      <c r="D165" s="7" t="b">
        <v>0</v>
      </c>
      <c r="E165" s="7">
        <v>155</v>
      </c>
      <c r="F165" s="7">
        <v>-2</v>
      </c>
      <c r="G165" s="7">
        <v>3</v>
      </c>
      <c r="H165" s="7" t="b">
        <v>0</v>
      </c>
      <c r="I165" s="7" t="b">
        <v>0</v>
      </c>
      <c r="J165" s="7">
        <v>155</v>
      </c>
      <c r="K165" s="7"/>
      <c r="L165" s="19">
        <v>153</v>
      </c>
      <c r="M165" s="152" t="s">
        <v>1</v>
      </c>
      <c r="N165" s="7" t="s">
        <v>586</v>
      </c>
      <c r="O165" s="17">
        <v>4</v>
      </c>
      <c r="P165" s="17">
        <v>0</v>
      </c>
      <c r="Q165" s="17">
        <v>110</v>
      </c>
      <c r="R165" s="26">
        <v>0.58201058201058198</v>
      </c>
      <c r="S165" s="12" t="s">
        <v>448</v>
      </c>
      <c r="T165" s="12" t="s">
        <v>452</v>
      </c>
      <c r="U165" s="12" t="s">
        <v>446</v>
      </c>
      <c r="V165" s="143">
        <v>429296909</v>
      </c>
      <c r="W165" s="143" t="b">
        <v>0</v>
      </c>
      <c r="X165" s="7" t="s">
        <v>1</v>
      </c>
      <c r="Y165" s="7" t="b">
        <v>1</v>
      </c>
      <c r="Z165" s="9" t="b">
        <v>0</v>
      </c>
      <c r="AA165" s="11" t="s">
        <v>1</v>
      </c>
      <c r="AB165" s="144" t="b">
        <v>0</v>
      </c>
      <c r="AC165" s="17">
        <v>112</v>
      </c>
      <c r="AD165" s="11" t="s">
        <v>344</v>
      </c>
      <c r="AE165" s="145" t="b">
        <v>1</v>
      </c>
      <c r="AF165" s="145" t="b">
        <v>1</v>
      </c>
      <c r="AG165" s="11" t="s">
        <v>346</v>
      </c>
      <c r="AH165" s="11" t="s">
        <v>340</v>
      </c>
      <c r="AI165" s="11" t="s">
        <v>336</v>
      </c>
      <c r="AJ165" s="11" t="s">
        <v>344</v>
      </c>
      <c r="AK165" s="11" t="s">
        <v>350</v>
      </c>
      <c r="AL165" s="11" t="s">
        <v>334</v>
      </c>
      <c r="AM165" s="11" t="s">
        <v>348</v>
      </c>
      <c r="AN165" s="11" t="s">
        <v>358</v>
      </c>
      <c r="AO165" s="18" t="s">
        <v>354</v>
      </c>
    </row>
    <row r="166" spans="1:41" x14ac:dyDescent="0.35">
      <c r="A166" s="7">
        <v>225</v>
      </c>
      <c r="B166" s="7" t="b">
        <v>0</v>
      </c>
      <c r="C166" s="7" t="b">
        <v>1</v>
      </c>
      <c r="D166" s="7" t="b">
        <v>0</v>
      </c>
      <c r="E166" s="7">
        <v>165</v>
      </c>
      <c r="F166" s="7">
        <v>-9</v>
      </c>
      <c r="G166" s="7">
        <v>1</v>
      </c>
      <c r="H166" s="7" t="b">
        <v>1</v>
      </c>
      <c r="I166" s="7" t="b">
        <v>0</v>
      </c>
      <c r="J166" s="7">
        <v>156</v>
      </c>
      <c r="K166" s="7"/>
      <c r="L166" s="19">
        <v>156</v>
      </c>
      <c r="M166" s="152" t="s">
        <v>1</v>
      </c>
      <c r="N166" s="7" t="s">
        <v>587</v>
      </c>
      <c r="O166" s="17">
        <v>5</v>
      </c>
      <c r="P166" s="17">
        <v>6</v>
      </c>
      <c r="Q166" s="17">
        <v>109</v>
      </c>
      <c r="R166" s="26">
        <v>0.544973544973545</v>
      </c>
      <c r="S166" s="12" t="s">
        <v>444</v>
      </c>
      <c r="T166" s="12" t="s">
        <v>452</v>
      </c>
      <c r="U166" s="12" t="s">
        <v>448</v>
      </c>
      <c r="V166" s="143">
        <v>2124058668</v>
      </c>
      <c r="W166" s="143" t="b">
        <v>1</v>
      </c>
      <c r="X166" s="7" t="s">
        <v>1</v>
      </c>
      <c r="Y166" s="7" t="b">
        <v>1</v>
      </c>
      <c r="Z166" s="9" t="b">
        <v>0</v>
      </c>
      <c r="AA166" s="11" t="s">
        <v>1</v>
      </c>
      <c r="AB166" s="144" t="b">
        <v>0</v>
      </c>
      <c r="AC166" s="17">
        <v>109</v>
      </c>
      <c r="AD166" s="11" t="s">
        <v>342</v>
      </c>
      <c r="AE166" s="145" t="b">
        <v>1</v>
      </c>
      <c r="AF166" s="145" t="b">
        <v>1</v>
      </c>
      <c r="AG166" s="11" t="s">
        <v>342</v>
      </c>
      <c r="AH166" s="11" t="s">
        <v>366</v>
      </c>
      <c r="AI166" s="11" t="s">
        <v>336</v>
      </c>
      <c r="AJ166" s="11" t="s">
        <v>344</v>
      </c>
      <c r="AK166" s="11" t="s">
        <v>350</v>
      </c>
      <c r="AL166" s="11" t="s">
        <v>334</v>
      </c>
      <c r="AM166" s="11" t="s">
        <v>348</v>
      </c>
      <c r="AN166" s="11" t="s">
        <v>352</v>
      </c>
      <c r="AO166" s="18" t="s">
        <v>354</v>
      </c>
    </row>
    <row r="167" spans="1:41" x14ac:dyDescent="0.35">
      <c r="A167" s="7">
        <v>309</v>
      </c>
      <c r="B167" s="7" t="b">
        <v>0</v>
      </c>
      <c r="C167" s="7" t="b">
        <v>1</v>
      </c>
      <c r="D167" s="7" t="b">
        <v>0</v>
      </c>
      <c r="E167" s="7">
        <v>155</v>
      </c>
      <c r="F167" s="7">
        <v>1</v>
      </c>
      <c r="G167" s="7">
        <v>2</v>
      </c>
      <c r="H167" s="7" t="b">
        <v>1</v>
      </c>
      <c r="I167" s="7" t="b">
        <v>0</v>
      </c>
      <c r="J167" s="7">
        <v>157</v>
      </c>
      <c r="K167" s="7"/>
      <c r="L167" s="19">
        <v>156</v>
      </c>
      <c r="M167" s="152" t="s">
        <v>1</v>
      </c>
      <c r="N167" s="7" t="s">
        <v>588</v>
      </c>
      <c r="O167" s="17">
        <v>3</v>
      </c>
      <c r="P167" s="17">
        <v>4</v>
      </c>
      <c r="Q167" s="17">
        <v>109</v>
      </c>
      <c r="R167" s="26">
        <v>0.55555555555555558</v>
      </c>
      <c r="S167" s="12" t="s">
        <v>444</v>
      </c>
      <c r="T167" s="12" t="s">
        <v>452</v>
      </c>
      <c r="U167" s="12" t="s">
        <v>446</v>
      </c>
      <c r="V167" s="143">
        <v>2015847257</v>
      </c>
      <c r="W167" s="143" t="b">
        <v>0</v>
      </c>
      <c r="X167" s="7" t="s">
        <v>1</v>
      </c>
      <c r="Y167" s="7" t="b">
        <v>1</v>
      </c>
      <c r="Z167" s="9" t="b">
        <v>0</v>
      </c>
      <c r="AA167" s="11" t="s">
        <v>1</v>
      </c>
      <c r="AB167" s="144" t="b">
        <v>0</v>
      </c>
      <c r="AC167" s="17">
        <v>109</v>
      </c>
      <c r="AD167" s="11" t="s">
        <v>356</v>
      </c>
      <c r="AE167" s="145" t="b">
        <v>0</v>
      </c>
      <c r="AF167" s="145" t="b">
        <v>1</v>
      </c>
      <c r="AG167" s="11" t="s">
        <v>346</v>
      </c>
      <c r="AH167" s="11" t="s">
        <v>340</v>
      </c>
      <c r="AI167" s="11" t="s">
        <v>360</v>
      </c>
      <c r="AJ167" s="11" t="s">
        <v>344</v>
      </c>
      <c r="AK167" s="11" t="s">
        <v>350</v>
      </c>
      <c r="AL167" s="11" t="s">
        <v>334</v>
      </c>
      <c r="AM167" s="11" t="s">
        <v>348</v>
      </c>
      <c r="AN167" s="11" t="s">
        <v>358</v>
      </c>
      <c r="AO167" s="18" t="s">
        <v>354</v>
      </c>
    </row>
    <row r="168" spans="1:41" x14ac:dyDescent="0.35">
      <c r="A168" s="7">
        <v>43</v>
      </c>
      <c r="B168" s="7" t="b">
        <v>0</v>
      </c>
      <c r="C168" s="7" t="b">
        <v>1</v>
      </c>
      <c r="D168" s="7" t="b">
        <v>0</v>
      </c>
      <c r="E168" s="7">
        <v>161</v>
      </c>
      <c r="F168" s="7">
        <v>-5</v>
      </c>
      <c r="G168" s="7">
        <v>3</v>
      </c>
      <c r="H168" s="7" t="b">
        <v>1</v>
      </c>
      <c r="I168" s="7" t="b">
        <v>0</v>
      </c>
      <c r="J168" s="7">
        <v>158</v>
      </c>
      <c r="K168" s="7"/>
      <c r="L168" s="19">
        <v>156</v>
      </c>
      <c r="M168" s="152" t="s">
        <v>1</v>
      </c>
      <c r="N168" s="7" t="s">
        <v>589</v>
      </c>
      <c r="O168" s="17">
        <v>4</v>
      </c>
      <c r="P168" s="17">
        <v>0</v>
      </c>
      <c r="Q168" s="17">
        <v>109</v>
      </c>
      <c r="R168" s="26">
        <v>0.57671957671957674</v>
      </c>
      <c r="S168" s="12" t="s">
        <v>444</v>
      </c>
      <c r="T168" s="12" t="s">
        <v>445</v>
      </c>
      <c r="U168" s="12" t="s">
        <v>448</v>
      </c>
      <c r="V168" s="143">
        <v>1872276855</v>
      </c>
      <c r="W168" s="143" t="b">
        <v>1</v>
      </c>
      <c r="X168" s="7" t="s">
        <v>1</v>
      </c>
      <c r="Y168" s="7" t="b">
        <v>1</v>
      </c>
      <c r="Z168" s="9" t="b">
        <v>0</v>
      </c>
      <c r="AA168" s="11" t="s">
        <v>1</v>
      </c>
      <c r="AB168" s="144" t="b">
        <v>0</v>
      </c>
      <c r="AC168" s="17">
        <v>104</v>
      </c>
      <c r="AD168" s="11" t="s">
        <v>352</v>
      </c>
      <c r="AE168" s="145" t="b">
        <v>0</v>
      </c>
      <c r="AF168" s="145" t="b">
        <v>0</v>
      </c>
      <c r="AG168" s="11" t="s">
        <v>346</v>
      </c>
      <c r="AH168" s="11" t="s">
        <v>340</v>
      </c>
      <c r="AI168" s="11" t="s">
        <v>360</v>
      </c>
      <c r="AJ168" s="11" t="s">
        <v>338</v>
      </c>
      <c r="AK168" s="11" t="s">
        <v>350</v>
      </c>
      <c r="AL168" s="11" t="s">
        <v>334</v>
      </c>
      <c r="AM168" s="11" t="s">
        <v>356</v>
      </c>
      <c r="AN168" s="11" t="s">
        <v>358</v>
      </c>
      <c r="AO168" s="18" t="s">
        <v>332</v>
      </c>
    </row>
    <row r="169" spans="1:41" x14ac:dyDescent="0.35">
      <c r="A169" s="7">
        <v>228</v>
      </c>
      <c r="B169" s="7" t="b">
        <v>0</v>
      </c>
      <c r="C169" s="7" t="b">
        <v>1</v>
      </c>
      <c r="D169" s="7" t="b">
        <v>0</v>
      </c>
      <c r="E169" s="7">
        <v>155</v>
      </c>
      <c r="F169" s="7">
        <v>1</v>
      </c>
      <c r="G169" s="7">
        <v>4</v>
      </c>
      <c r="H169" s="7" t="b">
        <v>1</v>
      </c>
      <c r="I169" s="7" t="b">
        <v>0</v>
      </c>
      <c r="J169" s="7">
        <v>159</v>
      </c>
      <c r="K169" s="7"/>
      <c r="L169" s="19">
        <v>156</v>
      </c>
      <c r="M169" s="152" t="s">
        <v>1</v>
      </c>
      <c r="N169" s="7" t="s">
        <v>590</v>
      </c>
      <c r="O169" s="17">
        <v>3</v>
      </c>
      <c r="P169" s="17">
        <v>0</v>
      </c>
      <c r="Q169" s="17">
        <v>109</v>
      </c>
      <c r="R169" s="26">
        <v>0.57671957671957674</v>
      </c>
      <c r="S169" s="12" t="s">
        <v>1</v>
      </c>
      <c r="T169" s="12" t="s">
        <v>1</v>
      </c>
      <c r="U169" s="12" t="s">
        <v>1</v>
      </c>
      <c r="V169" s="143">
        <v>1693450049</v>
      </c>
      <c r="W169" s="143" t="b">
        <v>0</v>
      </c>
      <c r="X169" s="7" t="s">
        <v>1</v>
      </c>
      <c r="Y169" s="7" t="b">
        <v>1</v>
      </c>
      <c r="Z169" s="9" t="b">
        <v>0</v>
      </c>
      <c r="AA169" s="11" t="s">
        <v>1</v>
      </c>
      <c r="AB169" s="144" t="b">
        <v>0</v>
      </c>
      <c r="AC169" s="17">
        <v>109</v>
      </c>
      <c r="AD169" s="11" t="s">
        <v>1</v>
      </c>
      <c r="AE169" s="145" t="b">
        <v>0</v>
      </c>
      <c r="AF169" s="145" t="b">
        <v>0</v>
      </c>
      <c r="AG169" s="11" t="s">
        <v>346</v>
      </c>
      <c r="AH169" s="11" t="s">
        <v>340</v>
      </c>
      <c r="AI169" s="11" t="s">
        <v>360</v>
      </c>
      <c r="AJ169" s="11" t="s">
        <v>344</v>
      </c>
      <c r="AK169" s="11" t="s">
        <v>350</v>
      </c>
      <c r="AL169" s="11" t="s">
        <v>334</v>
      </c>
      <c r="AM169" s="11" t="s">
        <v>348</v>
      </c>
      <c r="AN169" s="11" t="s">
        <v>358</v>
      </c>
      <c r="AO169" s="18" t="s">
        <v>354</v>
      </c>
    </row>
    <row r="170" spans="1:41" s="8" customFormat="1" x14ac:dyDescent="0.35">
      <c r="A170" s="7">
        <v>320</v>
      </c>
      <c r="B170" s="7" t="b">
        <v>0</v>
      </c>
      <c r="C170" s="7" t="b">
        <v>1</v>
      </c>
      <c r="D170" s="7" t="b">
        <v>0</v>
      </c>
      <c r="E170" s="7">
        <v>155</v>
      </c>
      <c r="F170" s="7">
        <v>1</v>
      </c>
      <c r="G170" s="7">
        <v>5</v>
      </c>
      <c r="H170" s="7" t="b">
        <v>1</v>
      </c>
      <c r="I170" s="7" t="b">
        <v>0</v>
      </c>
      <c r="J170" s="7">
        <v>160</v>
      </c>
      <c r="K170" s="7"/>
      <c r="L170" s="19">
        <v>156</v>
      </c>
      <c r="M170" s="152" t="s">
        <v>1</v>
      </c>
      <c r="N170" s="7" t="s">
        <v>591</v>
      </c>
      <c r="O170" s="17">
        <v>3</v>
      </c>
      <c r="P170" s="17">
        <v>0</v>
      </c>
      <c r="Q170" s="17">
        <v>109</v>
      </c>
      <c r="R170" s="26">
        <v>0.57671957671957674</v>
      </c>
      <c r="S170" s="12" t="s">
        <v>444</v>
      </c>
      <c r="T170" s="12" t="s">
        <v>1</v>
      </c>
      <c r="U170" s="12" t="s">
        <v>449</v>
      </c>
      <c r="V170" s="143">
        <v>1461434781</v>
      </c>
      <c r="W170" s="143" t="b">
        <v>0</v>
      </c>
      <c r="X170" s="7" t="s">
        <v>1</v>
      </c>
      <c r="Y170" s="7" t="b">
        <v>1</v>
      </c>
      <c r="Z170" s="9" t="b">
        <v>0</v>
      </c>
      <c r="AA170" s="11" t="s">
        <v>1</v>
      </c>
      <c r="AB170" s="144" t="b">
        <v>0</v>
      </c>
      <c r="AC170" s="17">
        <v>109</v>
      </c>
      <c r="AD170" s="11" t="s">
        <v>1</v>
      </c>
      <c r="AE170" s="145" t="b">
        <v>0</v>
      </c>
      <c r="AF170" s="145" t="b">
        <v>0</v>
      </c>
      <c r="AG170" s="11" t="s">
        <v>346</v>
      </c>
      <c r="AH170" s="11" t="s">
        <v>340</v>
      </c>
      <c r="AI170" s="11" t="s">
        <v>360</v>
      </c>
      <c r="AJ170" s="11" t="s">
        <v>344</v>
      </c>
      <c r="AK170" s="11" t="s">
        <v>350</v>
      </c>
      <c r="AL170" s="11" t="s">
        <v>334</v>
      </c>
      <c r="AM170" s="11" t="s">
        <v>348</v>
      </c>
      <c r="AN170" s="11" t="s">
        <v>358</v>
      </c>
      <c r="AO170" s="18" t="s">
        <v>354</v>
      </c>
    </row>
    <row r="171" spans="1:41" x14ac:dyDescent="0.35">
      <c r="A171" s="7">
        <v>302</v>
      </c>
      <c r="B171" s="7" t="b">
        <v>0</v>
      </c>
      <c r="C171" s="7" t="b">
        <v>1</v>
      </c>
      <c r="D171" s="7" t="b">
        <v>0</v>
      </c>
      <c r="E171" s="7">
        <v>161</v>
      </c>
      <c r="F171" s="7">
        <v>-5</v>
      </c>
      <c r="G171" s="7">
        <v>1</v>
      </c>
      <c r="H171" s="7" t="b">
        <v>0</v>
      </c>
      <c r="I171" s="7" t="b">
        <v>0</v>
      </c>
      <c r="J171" s="7">
        <v>161</v>
      </c>
      <c r="K171" s="7"/>
      <c r="L171" s="19">
        <v>156</v>
      </c>
      <c r="M171" s="152" t="s">
        <v>1</v>
      </c>
      <c r="N171" s="7" t="s">
        <v>592</v>
      </c>
      <c r="O171" s="17">
        <v>4</v>
      </c>
      <c r="P171" s="17">
        <v>0</v>
      </c>
      <c r="Q171" s="17">
        <v>109</v>
      </c>
      <c r="R171" s="26">
        <v>0.57671957671957674</v>
      </c>
      <c r="S171" s="12" t="s">
        <v>444</v>
      </c>
      <c r="T171" s="12" t="s">
        <v>452</v>
      </c>
      <c r="U171" s="12" t="s">
        <v>448</v>
      </c>
      <c r="V171" s="143">
        <v>1451950271</v>
      </c>
      <c r="W171" s="143" t="b">
        <v>0</v>
      </c>
      <c r="X171" s="7" t="s">
        <v>1</v>
      </c>
      <c r="Y171" s="7" t="b">
        <v>1</v>
      </c>
      <c r="Z171" s="9" t="b">
        <v>0</v>
      </c>
      <c r="AA171" s="11" t="s">
        <v>1</v>
      </c>
      <c r="AB171" s="144" t="b">
        <v>0</v>
      </c>
      <c r="AC171" s="17">
        <v>115</v>
      </c>
      <c r="AD171" s="11" t="s">
        <v>346</v>
      </c>
      <c r="AE171" s="145" t="b">
        <v>1</v>
      </c>
      <c r="AF171" s="145" t="b">
        <v>0</v>
      </c>
      <c r="AG171" s="11" t="s">
        <v>346</v>
      </c>
      <c r="AH171" s="11" t="s">
        <v>340</v>
      </c>
      <c r="AI171" s="11" t="s">
        <v>360</v>
      </c>
      <c r="AJ171" s="11" t="s">
        <v>344</v>
      </c>
      <c r="AK171" s="11" t="s">
        <v>364</v>
      </c>
      <c r="AL171" s="11" t="s">
        <v>362</v>
      </c>
      <c r="AM171" s="11" t="s">
        <v>348</v>
      </c>
      <c r="AN171" s="11" t="s">
        <v>358</v>
      </c>
      <c r="AO171" s="18" t="s">
        <v>332</v>
      </c>
    </row>
    <row r="172" spans="1:41" x14ac:dyDescent="0.35">
      <c r="A172" s="7">
        <v>187</v>
      </c>
      <c r="B172" s="7" t="b">
        <v>0</v>
      </c>
      <c r="C172" s="7" t="b">
        <v>1</v>
      </c>
      <c r="D172" s="7" t="b">
        <v>0</v>
      </c>
      <c r="E172" s="7">
        <v>165</v>
      </c>
      <c r="F172" s="7">
        <v>-9</v>
      </c>
      <c r="G172" s="7">
        <v>2</v>
      </c>
      <c r="H172" s="7" t="b">
        <v>0</v>
      </c>
      <c r="I172" s="7" t="b">
        <v>0</v>
      </c>
      <c r="J172" s="7">
        <v>162</v>
      </c>
      <c r="K172" s="7"/>
      <c r="L172" s="19">
        <v>156</v>
      </c>
      <c r="M172" s="152" t="s">
        <v>1</v>
      </c>
      <c r="N172" s="7" t="s">
        <v>593</v>
      </c>
      <c r="O172" s="17">
        <v>5</v>
      </c>
      <c r="P172" s="17">
        <v>0</v>
      </c>
      <c r="Q172" s="17">
        <v>109</v>
      </c>
      <c r="R172" s="26">
        <v>0.57671957671957674</v>
      </c>
      <c r="S172" s="12" t="s">
        <v>448</v>
      </c>
      <c r="T172" s="12" t="s">
        <v>452</v>
      </c>
      <c r="U172" s="12" t="s">
        <v>446</v>
      </c>
      <c r="V172" s="143">
        <v>1166523625</v>
      </c>
      <c r="W172" s="143" t="b">
        <v>1</v>
      </c>
      <c r="X172" s="7" t="s">
        <v>1</v>
      </c>
      <c r="Y172" s="7" t="b">
        <v>1</v>
      </c>
      <c r="Z172" s="9" t="b">
        <v>0</v>
      </c>
      <c r="AA172" s="11" t="s">
        <v>1</v>
      </c>
      <c r="AB172" s="144" t="b">
        <v>0</v>
      </c>
      <c r="AC172" s="17">
        <v>108</v>
      </c>
      <c r="AD172" s="11" t="s">
        <v>362</v>
      </c>
      <c r="AE172" s="145" t="b">
        <v>0</v>
      </c>
      <c r="AF172" s="145" t="b">
        <v>0</v>
      </c>
      <c r="AG172" s="11" t="s">
        <v>342</v>
      </c>
      <c r="AH172" s="11" t="s">
        <v>340</v>
      </c>
      <c r="AI172" s="11" t="s">
        <v>336</v>
      </c>
      <c r="AJ172" s="11" t="s">
        <v>344</v>
      </c>
      <c r="AK172" s="11" t="s">
        <v>350</v>
      </c>
      <c r="AL172" s="11" t="s">
        <v>334</v>
      </c>
      <c r="AM172" s="11" t="s">
        <v>348</v>
      </c>
      <c r="AN172" s="11" t="s">
        <v>358</v>
      </c>
      <c r="AO172" s="18" t="s">
        <v>354</v>
      </c>
    </row>
    <row r="173" spans="1:41" x14ac:dyDescent="0.35">
      <c r="A173" s="7">
        <v>21</v>
      </c>
      <c r="B173" s="7" t="b">
        <v>0</v>
      </c>
      <c r="C173" s="7" t="b">
        <v>1</v>
      </c>
      <c r="D173" s="7" t="b">
        <v>0</v>
      </c>
      <c r="E173" s="7">
        <v>161</v>
      </c>
      <c r="F173" s="7">
        <v>-5</v>
      </c>
      <c r="G173" s="7">
        <v>3</v>
      </c>
      <c r="H173" s="7" t="b">
        <v>0</v>
      </c>
      <c r="I173" s="7" t="b">
        <v>0</v>
      </c>
      <c r="J173" s="7">
        <v>163</v>
      </c>
      <c r="K173" s="7"/>
      <c r="L173" s="19">
        <v>156</v>
      </c>
      <c r="M173" s="152" t="s">
        <v>1</v>
      </c>
      <c r="N173" s="7" t="s">
        <v>594</v>
      </c>
      <c r="O173" s="17">
        <v>4</v>
      </c>
      <c r="P173" s="17">
        <v>0</v>
      </c>
      <c r="Q173" s="17">
        <v>109</v>
      </c>
      <c r="R173" s="26">
        <v>0.57671957671957674</v>
      </c>
      <c r="S173" s="12" t="s">
        <v>444</v>
      </c>
      <c r="T173" s="12" t="s">
        <v>452</v>
      </c>
      <c r="U173" s="12" t="s">
        <v>448</v>
      </c>
      <c r="V173" s="143">
        <v>647965499</v>
      </c>
      <c r="W173" s="143" t="b">
        <v>1</v>
      </c>
      <c r="X173" s="7" t="s">
        <v>1</v>
      </c>
      <c r="Y173" s="7" t="b">
        <v>1</v>
      </c>
      <c r="Z173" s="9" t="b">
        <v>0</v>
      </c>
      <c r="AA173" s="11" t="s">
        <v>1</v>
      </c>
      <c r="AB173" s="144" t="b">
        <v>0</v>
      </c>
      <c r="AC173" s="17">
        <v>111</v>
      </c>
      <c r="AD173" s="11" t="s">
        <v>358</v>
      </c>
      <c r="AE173" s="145" t="b">
        <v>1</v>
      </c>
      <c r="AF173" s="145" t="b">
        <v>1</v>
      </c>
      <c r="AG173" s="11" t="s">
        <v>342</v>
      </c>
      <c r="AH173" s="11" t="s">
        <v>340</v>
      </c>
      <c r="AI173" s="11" t="s">
        <v>360</v>
      </c>
      <c r="AJ173" s="11" t="s">
        <v>344</v>
      </c>
      <c r="AK173" s="11" t="s">
        <v>350</v>
      </c>
      <c r="AL173" s="11" t="s">
        <v>334</v>
      </c>
      <c r="AM173" s="11" t="s">
        <v>348</v>
      </c>
      <c r="AN173" s="11" t="s">
        <v>358</v>
      </c>
      <c r="AO173" s="18" t="s">
        <v>354</v>
      </c>
    </row>
    <row r="174" spans="1:41" x14ac:dyDescent="0.35">
      <c r="A174" s="7">
        <v>296</v>
      </c>
      <c r="B174" s="7" t="b">
        <v>0</v>
      </c>
      <c r="C174" s="7" t="b">
        <v>1</v>
      </c>
      <c r="D174" s="7" t="b">
        <v>0</v>
      </c>
      <c r="E174" s="7">
        <v>151</v>
      </c>
      <c r="F174" s="7">
        <v>5</v>
      </c>
      <c r="G174" s="7">
        <v>4</v>
      </c>
      <c r="H174" s="7" t="b">
        <v>0</v>
      </c>
      <c r="I174" s="7" t="b">
        <v>0</v>
      </c>
      <c r="J174" s="7">
        <v>164</v>
      </c>
      <c r="K174" s="7"/>
      <c r="L174" s="19">
        <v>156</v>
      </c>
      <c r="M174" s="152" t="s">
        <v>1</v>
      </c>
      <c r="N174" s="7" t="s">
        <v>595</v>
      </c>
      <c r="O174" s="17">
        <v>2</v>
      </c>
      <c r="P174" s="17">
        <v>5</v>
      </c>
      <c r="Q174" s="17">
        <v>109</v>
      </c>
      <c r="R174" s="26">
        <v>0.55026455026455023</v>
      </c>
      <c r="S174" s="12" t="s">
        <v>448</v>
      </c>
      <c r="T174" s="12" t="s">
        <v>445</v>
      </c>
      <c r="U174" s="12" t="s">
        <v>448</v>
      </c>
      <c r="V174" s="143">
        <v>319059920</v>
      </c>
      <c r="W174" s="143" t="b">
        <v>1</v>
      </c>
      <c r="X174" s="7" t="s">
        <v>1</v>
      </c>
      <c r="Y174" s="7" t="b">
        <v>1</v>
      </c>
      <c r="Z174" s="9" t="b">
        <v>0</v>
      </c>
      <c r="AA174" s="11" t="s">
        <v>1</v>
      </c>
      <c r="AB174" s="144" t="b">
        <v>0</v>
      </c>
      <c r="AC174" s="17">
        <v>106</v>
      </c>
      <c r="AD174" s="11" t="s">
        <v>352</v>
      </c>
      <c r="AE174" s="145" t="b">
        <v>1</v>
      </c>
      <c r="AF174" s="145" t="b">
        <v>0</v>
      </c>
      <c r="AG174" s="11" t="s">
        <v>342</v>
      </c>
      <c r="AH174" s="11" t="s">
        <v>340</v>
      </c>
      <c r="AI174" s="11" t="s">
        <v>360</v>
      </c>
      <c r="AJ174" s="11" t="s">
        <v>338</v>
      </c>
      <c r="AK174" s="11" t="s">
        <v>350</v>
      </c>
      <c r="AL174" s="11" t="s">
        <v>334</v>
      </c>
      <c r="AM174" s="11" t="s">
        <v>348</v>
      </c>
      <c r="AN174" s="11" t="s">
        <v>352</v>
      </c>
      <c r="AO174" s="18" t="s">
        <v>354</v>
      </c>
    </row>
    <row r="175" spans="1:41" x14ac:dyDescent="0.35">
      <c r="A175" s="7">
        <v>318</v>
      </c>
      <c r="B175" s="7" t="b">
        <v>0</v>
      </c>
      <c r="C175" s="7" t="b">
        <v>1</v>
      </c>
      <c r="D175" s="7" t="b">
        <v>0</v>
      </c>
      <c r="E175" s="7">
        <v>155</v>
      </c>
      <c r="F175" s="7">
        <v>10</v>
      </c>
      <c r="G175" s="7">
        <v>1</v>
      </c>
      <c r="H175" s="7" t="b">
        <v>1</v>
      </c>
      <c r="I175" s="7" t="b">
        <v>0</v>
      </c>
      <c r="J175" s="7">
        <v>165</v>
      </c>
      <c r="K175" s="7"/>
      <c r="L175" s="19">
        <v>165</v>
      </c>
      <c r="M175" s="152" t="s">
        <v>494</v>
      </c>
      <c r="N175" s="7" t="s">
        <v>596</v>
      </c>
      <c r="O175" s="17">
        <v>2</v>
      </c>
      <c r="P175" s="17">
        <v>0</v>
      </c>
      <c r="Q175" s="17">
        <v>108</v>
      </c>
      <c r="R175" s="26">
        <v>0.5714285714285714</v>
      </c>
      <c r="S175" s="12" t="s">
        <v>444</v>
      </c>
      <c r="T175" s="12" t="s">
        <v>1</v>
      </c>
      <c r="U175" s="12" t="s">
        <v>449</v>
      </c>
      <c r="V175" s="143">
        <v>1809839683</v>
      </c>
      <c r="W175" s="143" t="b">
        <v>0</v>
      </c>
      <c r="X175" s="7" t="s">
        <v>1</v>
      </c>
      <c r="Y175" s="7" t="b">
        <v>1</v>
      </c>
      <c r="Z175" s="9" t="b">
        <v>0</v>
      </c>
      <c r="AA175" s="11" t="s">
        <v>1</v>
      </c>
      <c r="AB175" s="144" t="b">
        <v>0</v>
      </c>
      <c r="AC175" s="17">
        <v>109</v>
      </c>
      <c r="AD175" s="11" t="s">
        <v>1</v>
      </c>
      <c r="AE175" s="145" t="b">
        <v>0</v>
      </c>
      <c r="AF175" s="145" t="b">
        <v>0</v>
      </c>
      <c r="AG175" s="11" t="s">
        <v>342</v>
      </c>
      <c r="AH175" s="11" t="s">
        <v>340</v>
      </c>
      <c r="AI175" s="11" t="s">
        <v>360</v>
      </c>
      <c r="AJ175" s="11" t="s">
        <v>338</v>
      </c>
      <c r="AK175" s="11" t="s">
        <v>350</v>
      </c>
      <c r="AL175" s="11" t="s">
        <v>362</v>
      </c>
      <c r="AM175" s="11" t="s">
        <v>348</v>
      </c>
      <c r="AN175" s="11" t="s">
        <v>352</v>
      </c>
      <c r="AO175" s="18" t="s">
        <v>332</v>
      </c>
    </row>
    <row r="176" spans="1:41" x14ac:dyDescent="0.35">
      <c r="A176" s="7">
        <v>108</v>
      </c>
      <c r="B176" s="7" t="b">
        <v>0</v>
      </c>
      <c r="C176" s="7" t="b">
        <v>1</v>
      </c>
      <c r="D176" s="7" t="b">
        <v>0</v>
      </c>
      <c r="E176" s="7">
        <v>143</v>
      </c>
      <c r="F176" s="7">
        <v>22</v>
      </c>
      <c r="G176" s="7">
        <v>2</v>
      </c>
      <c r="H176" s="7" t="b">
        <v>1</v>
      </c>
      <c r="I176" s="7" t="b">
        <v>0</v>
      </c>
      <c r="J176" s="7">
        <v>166</v>
      </c>
      <c r="K176" s="7"/>
      <c r="L176" s="19">
        <v>165</v>
      </c>
      <c r="M176" s="152" t="s">
        <v>502</v>
      </c>
      <c r="N176" s="7" t="s">
        <v>597</v>
      </c>
      <c r="O176" s="17">
        <v>0</v>
      </c>
      <c r="P176" s="17">
        <v>0</v>
      </c>
      <c r="Q176" s="17">
        <v>108</v>
      </c>
      <c r="R176" s="26">
        <v>0.5714285714285714</v>
      </c>
      <c r="S176" s="12" t="s">
        <v>444</v>
      </c>
      <c r="T176" s="12" t="s">
        <v>452</v>
      </c>
      <c r="U176" s="12" t="s">
        <v>448</v>
      </c>
      <c r="V176" s="143">
        <v>1290827263</v>
      </c>
      <c r="W176" s="143" t="b">
        <v>1</v>
      </c>
      <c r="X176" s="7" t="s">
        <v>1</v>
      </c>
      <c r="Y176" s="7" t="b">
        <v>1</v>
      </c>
      <c r="Z176" s="9" t="b">
        <v>0</v>
      </c>
      <c r="AA176" s="11" t="s">
        <v>1</v>
      </c>
      <c r="AB176" s="144" t="b">
        <v>0</v>
      </c>
      <c r="AC176" s="17">
        <v>115</v>
      </c>
      <c r="AD176" s="11" t="s">
        <v>340</v>
      </c>
      <c r="AE176" s="145" t="b">
        <v>1</v>
      </c>
      <c r="AF176" s="145" t="b">
        <v>0</v>
      </c>
      <c r="AG176" s="11" t="s">
        <v>346</v>
      </c>
      <c r="AH176" s="11" t="s">
        <v>340</v>
      </c>
      <c r="AI176" s="11" t="s">
        <v>360</v>
      </c>
      <c r="AJ176" s="11" t="s">
        <v>338</v>
      </c>
      <c r="AK176" s="11" t="s">
        <v>350</v>
      </c>
      <c r="AL176" s="11" t="s">
        <v>362</v>
      </c>
      <c r="AM176" s="11" t="s">
        <v>348</v>
      </c>
      <c r="AN176" s="11" t="s">
        <v>352</v>
      </c>
      <c r="AO176" s="18" t="s">
        <v>354</v>
      </c>
    </row>
    <row r="177" spans="1:41" x14ac:dyDescent="0.35">
      <c r="A177" s="7">
        <v>152</v>
      </c>
      <c r="B177" s="7" t="b">
        <v>0</v>
      </c>
      <c r="C177" s="7" t="b">
        <v>1</v>
      </c>
      <c r="D177" s="7" t="b">
        <v>0</v>
      </c>
      <c r="E177" s="7">
        <v>161</v>
      </c>
      <c r="F177" s="7">
        <v>4</v>
      </c>
      <c r="G177" s="7">
        <v>3</v>
      </c>
      <c r="H177" s="7" t="b">
        <v>1</v>
      </c>
      <c r="I177" s="7" t="b">
        <v>0</v>
      </c>
      <c r="J177" s="7">
        <v>167</v>
      </c>
      <c r="K177" s="7"/>
      <c r="L177" s="19">
        <v>165</v>
      </c>
      <c r="M177" s="152" t="s">
        <v>1</v>
      </c>
      <c r="N177" s="7" t="s">
        <v>598</v>
      </c>
      <c r="O177" s="17">
        <v>3</v>
      </c>
      <c r="P177" s="17">
        <v>0</v>
      </c>
      <c r="Q177" s="17">
        <v>108</v>
      </c>
      <c r="R177" s="26">
        <v>0.5714285714285714</v>
      </c>
      <c r="S177" s="12" t="s">
        <v>444</v>
      </c>
      <c r="T177" s="12" t="s">
        <v>452</v>
      </c>
      <c r="U177" s="12" t="s">
        <v>448</v>
      </c>
      <c r="V177" s="143">
        <v>268061230</v>
      </c>
      <c r="W177" s="143" t="b">
        <v>1</v>
      </c>
      <c r="X177" s="7" t="s">
        <v>1</v>
      </c>
      <c r="Y177" s="7" t="b">
        <v>1</v>
      </c>
      <c r="Z177" s="9" t="b">
        <v>0</v>
      </c>
      <c r="AA177" s="11" t="s">
        <v>1</v>
      </c>
      <c r="AB177" s="144" t="b">
        <v>0</v>
      </c>
      <c r="AC177" s="17">
        <v>110</v>
      </c>
      <c r="AD177" s="11" t="s">
        <v>344</v>
      </c>
      <c r="AE177" s="145" t="b">
        <v>1</v>
      </c>
      <c r="AF177" s="145" t="b">
        <v>1</v>
      </c>
      <c r="AG177" s="11" t="s">
        <v>342</v>
      </c>
      <c r="AH177" s="11" t="s">
        <v>340</v>
      </c>
      <c r="AI177" s="11" t="s">
        <v>360</v>
      </c>
      <c r="AJ177" s="11" t="s">
        <v>344</v>
      </c>
      <c r="AK177" s="11" t="s">
        <v>350</v>
      </c>
      <c r="AL177" s="11" t="s">
        <v>362</v>
      </c>
      <c r="AM177" s="11" t="s">
        <v>348</v>
      </c>
      <c r="AN177" s="11" t="s">
        <v>358</v>
      </c>
      <c r="AO177" s="18" t="s">
        <v>354</v>
      </c>
    </row>
    <row r="178" spans="1:41" x14ac:dyDescent="0.35">
      <c r="A178" s="7">
        <v>140</v>
      </c>
      <c r="B178" s="7" t="b">
        <v>0</v>
      </c>
      <c r="C178" s="7" t="b">
        <v>1</v>
      </c>
      <c r="D178" s="7" t="b">
        <v>0</v>
      </c>
      <c r="E178" s="7">
        <v>165</v>
      </c>
      <c r="F178" s="7">
        <v>3</v>
      </c>
      <c r="G178" s="7">
        <v>1</v>
      </c>
      <c r="H178" s="7" t="b">
        <v>0</v>
      </c>
      <c r="I178" s="7" t="b">
        <v>0</v>
      </c>
      <c r="J178" s="7">
        <v>168</v>
      </c>
      <c r="K178" s="7"/>
      <c r="L178" s="19">
        <v>168</v>
      </c>
      <c r="M178" s="152" t="s">
        <v>1</v>
      </c>
      <c r="N178" s="7" t="s">
        <v>599</v>
      </c>
      <c r="O178" s="17">
        <v>3</v>
      </c>
      <c r="P178" s="17">
        <v>0</v>
      </c>
      <c r="Q178" s="17">
        <v>107</v>
      </c>
      <c r="R178" s="26">
        <v>0.56613756613756616</v>
      </c>
      <c r="S178" s="12" t="s">
        <v>448</v>
      </c>
      <c r="T178" s="12" t="s">
        <v>452</v>
      </c>
      <c r="U178" s="12" t="s">
        <v>448</v>
      </c>
      <c r="V178" s="143">
        <v>2004454293</v>
      </c>
      <c r="W178" s="143" t="b">
        <v>1</v>
      </c>
      <c r="X178" s="7" t="s">
        <v>1</v>
      </c>
      <c r="Y178" s="7" t="b">
        <v>1</v>
      </c>
      <c r="Z178" s="9" t="b">
        <v>0</v>
      </c>
      <c r="AA178" s="11" t="s">
        <v>1</v>
      </c>
      <c r="AB178" s="144" t="b">
        <v>0</v>
      </c>
      <c r="AC178" s="17">
        <v>107</v>
      </c>
      <c r="AD178" s="11" t="s">
        <v>348</v>
      </c>
      <c r="AE178" s="145" t="b">
        <v>1</v>
      </c>
      <c r="AF178" s="145" t="b">
        <v>0</v>
      </c>
      <c r="AG178" s="11" t="s">
        <v>346</v>
      </c>
      <c r="AH178" s="11" t="s">
        <v>366</v>
      </c>
      <c r="AI178" s="11" t="s">
        <v>360</v>
      </c>
      <c r="AJ178" s="11" t="s">
        <v>338</v>
      </c>
      <c r="AK178" s="11" t="s">
        <v>350</v>
      </c>
      <c r="AL178" s="11" t="s">
        <v>334</v>
      </c>
      <c r="AM178" s="11" t="s">
        <v>348</v>
      </c>
      <c r="AN178" s="11" t="s">
        <v>352</v>
      </c>
      <c r="AO178" s="18" t="s">
        <v>332</v>
      </c>
    </row>
    <row r="179" spans="1:41" x14ac:dyDescent="0.35">
      <c r="A179" s="7">
        <v>189</v>
      </c>
      <c r="B179" s="7" t="b">
        <v>0</v>
      </c>
      <c r="C179" s="7" t="b">
        <v>1</v>
      </c>
      <c r="D179" s="7" t="b">
        <v>0</v>
      </c>
      <c r="E179" s="7">
        <v>165</v>
      </c>
      <c r="F179" s="7">
        <v>3</v>
      </c>
      <c r="G179" s="7">
        <v>2</v>
      </c>
      <c r="H179" s="7" t="b">
        <v>0</v>
      </c>
      <c r="I179" s="7" t="b">
        <v>0</v>
      </c>
      <c r="J179" s="7">
        <v>169</v>
      </c>
      <c r="K179" s="7"/>
      <c r="L179" s="19">
        <v>168</v>
      </c>
      <c r="M179" s="152" t="s">
        <v>1</v>
      </c>
      <c r="N179" s="7" t="s">
        <v>600</v>
      </c>
      <c r="O179" s="17">
        <v>3</v>
      </c>
      <c r="P179" s="17">
        <v>0</v>
      </c>
      <c r="Q179" s="17">
        <v>107</v>
      </c>
      <c r="R179" s="26">
        <v>0.56613756613756616</v>
      </c>
      <c r="S179" s="12" t="s">
        <v>444</v>
      </c>
      <c r="T179" s="12" t="s">
        <v>452</v>
      </c>
      <c r="U179" s="12" t="s">
        <v>446</v>
      </c>
      <c r="V179" s="143">
        <v>1594825573</v>
      </c>
      <c r="W179" s="143" t="b">
        <v>1</v>
      </c>
      <c r="X179" s="7" t="s">
        <v>1</v>
      </c>
      <c r="Y179" s="7" t="b">
        <v>1</v>
      </c>
      <c r="Z179" s="9" t="b">
        <v>0</v>
      </c>
      <c r="AA179" s="11" t="s">
        <v>1</v>
      </c>
      <c r="AB179" s="144" t="b">
        <v>0</v>
      </c>
      <c r="AC179" s="17">
        <v>109</v>
      </c>
      <c r="AD179" s="11" t="s">
        <v>346</v>
      </c>
      <c r="AE179" s="145" t="b">
        <v>1</v>
      </c>
      <c r="AF179" s="145" t="b">
        <v>0</v>
      </c>
      <c r="AG179" s="11" t="s">
        <v>346</v>
      </c>
      <c r="AH179" s="11" t="s">
        <v>340</v>
      </c>
      <c r="AI179" s="11" t="s">
        <v>360</v>
      </c>
      <c r="AJ179" s="11" t="s">
        <v>344</v>
      </c>
      <c r="AK179" s="11" t="s">
        <v>350</v>
      </c>
      <c r="AL179" s="11" t="s">
        <v>334</v>
      </c>
      <c r="AM179" s="11" t="s">
        <v>348</v>
      </c>
      <c r="AN179" s="11" t="s">
        <v>358</v>
      </c>
      <c r="AO179" s="18" t="s">
        <v>354</v>
      </c>
    </row>
    <row r="180" spans="1:41" x14ac:dyDescent="0.35">
      <c r="A180" s="7">
        <v>263</v>
      </c>
      <c r="B180" s="7" t="b">
        <v>0</v>
      </c>
      <c r="C180" s="7" t="b">
        <v>1</v>
      </c>
      <c r="D180" s="7" t="b">
        <v>0</v>
      </c>
      <c r="E180" s="7">
        <v>165</v>
      </c>
      <c r="F180" s="7">
        <v>3</v>
      </c>
      <c r="G180" s="7">
        <v>3</v>
      </c>
      <c r="H180" s="7" t="b">
        <v>0</v>
      </c>
      <c r="I180" s="7" t="b">
        <v>0</v>
      </c>
      <c r="J180" s="7">
        <v>170</v>
      </c>
      <c r="K180" s="7"/>
      <c r="L180" s="19">
        <v>168</v>
      </c>
      <c r="M180" s="152" t="s">
        <v>1</v>
      </c>
      <c r="N180" s="7" t="s">
        <v>601</v>
      </c>
      <c r="O180" s="17">
        <v>3</v>
      </c>
      <c r="P180" s="17">
        <v>3</v>
      </c>
      <c r="Q180" s="17">
        <v>107</v>
      </c>
      <c r="R180" s="26">
        <v>0.55026455026455023</v>
      </c>
      <c r="S180" s="12" t="s">
        <v>444</v>
      </c>
      <c r="T180" s="12" t="s">
        <v>452</v>
      </c>
      <c r="U180" s="12" t="s">
        <v>446</v>
      </c>
      <c r="V180" s="143">
        <v>1282830375</v>
      </c>
      <c r="W180" s="143" t="b">
        <v>0</v>
      </c>
      <c r="X180" s="7" t="s">
        <v>1</v>
      </c>
      <c r="Y180" s="7" t="b">
        <v>1</v>
      </c>
      <c r="Z180" s="9" t="b">
        <v>0</v>
      </c>
      <c r="AA180" s="11" t="s">
        <v>1</v>
      </c>
      <c r="AB180" s="144" t="b">
        <v>0</v>
      </c>
      <c r="AC180" s="17">
        <v>113</v>
      </c>
      <c r="AD180" s="11" t="s">
        <v>360</v>
      </c>
      <c r="AE180" s="145" t="b">
        <v>1</v>
      </c>
      <c r="AF180" s="145" t="b">
        <v>0</v>
      </c>
      <c r="AG180" s="11" t="s">
        <v>346</v>
      </c>
      <c r="AH180" s="11" t="s">
        <v>340</v>
      </c>
      <c r="AI180" s="11" t="s">
        <v>360</v>
      </c>
      <c r="AJ180" s="11" t="s">
        <v>344</v>
      </c>
      <c r="AK180" s="11" t="s">
        <v>350</v>
      </c>
      <c r="AL180" s="11" t="s">
        <v>334</v>
      </c>
      <c r="AM180" s="11" t="s">
        <v>348</v>
      </c>
      <c r="AN180" s="11" t="s">
        <v>358</v>
      </c>
      <c r="AO180" s="18" t="s">
        <v>354</v>
      </c>
    </row>
    <row r="181" spans="1:41" s="8" customFormat="1" x14ac:dyDescent="0.35">
      <c r="A181" s="7">
        <v>218</v>
      </c>
      <c r="B181" s="7" t="b">
        <v>0</v>
      </c>
      <c r="C181" s="7" t="b">
        <v>1</v>
      </c>
      <c r="D181" s="7" t="b">
        <v>0</v>
      </c>
      <c r="E181" s="7">
        <v>173</v>
      </c>
      <c r="F181" s="7">
        <v>-5</v>
      </c>
      <c r="G181" s="7">
        <v>4</v>
      </c>
      <c r="H181" s="7" t="b">
        <v>0</v>
      </c>
      <c r="I181" s="7" t="b">
        <v>0</v>
      </c>
      <c r="J181" s="7">
        <v>171</v>
      </c>
      <c r="K181" s="7"/>
      <c r="L181" s="19">
        <v>168</v>
      </c>
      <c r="M181" s="152" t="s">
        <v>1</v>
      </c>
      <c r="N181" s="7" t="s">
        <v>602</v>
      </c>
      <c r="O181" s="17">
        <v>5</v>
      </c>
      <c r="P181" s="17">
        <v>0</v>
      </c>
      <c r="Q181" s="17">
        <v>107</v>
      </c>
      <c r="R181" s="26">
        <v>0.56613756613756616</v>
      </c>
      <c r="S181" s="12" t="s">
        <v>448</v>
      </c>
      <c r="T181" s="12" t="s">
        <v>452</v>
      </c>
      <c r="U181" s="12" t="s">
        <v>446</v>
      </c>
      <c r="V181" s="143">
        <v>54030962</v>
      </c>
      <c r="W181" s="143" t="b">
        <v>1</v>
      </c>
      <c r="X181" s="7" t="s">
        <v>1</v>
      </c>
      <c r="Y181" s="7" t="b">
        <v>1</v>
      </c>
      <c r="Z181" s="9" t="b">
        <v>0</v>
      </c>
      <c r="AA181" s="11" t="s">
        <v>1</v>
      </c>
      <c r="AB181" s="144" t="b">
        <v>0</v>
      </c>
      <c r="AC181" s="17">
        <v>112</v>
      </c>
      <c r="AD181" s="11" t="s">
        <v>356</v>
      </c>
      <c r="AE181" s="145" t="b">
        <v>1</v>
      </c>
      <c r="AF181" s="145" t="b">
        <v>1</v>
      </c>
      <c r="AG181" s="11" t="s">
        <v>342</v>
      </c>
      <c r="AH181" s="11" t="s">
        <v>340</v>
      </c>
      <c r="AI181" s="11" t="s">
        <v>360</v>
      </c>
      <c r="AJ181" s="11" t="s">
        <v>338</v>
      </c>
      <c r="AK181" s="11" t="s">
        <v>364</v>
      </c>
      <c r="AL181" s="11" t="s">
        <v>334</v>
      </c>
      <c r="AM181" s="11" t="s">
        <v>356</v>
      </c>
      <c r="AN181" s="11" t="s">
        <v>358</v>
      </c>
      <c r="AO181" s="18" t="s">
        <v>354</v>
      </c>
    </row>
    <row r="182" spans="1:41" x14ac:dyDescent="0.35">
      <c r="A182" s="3">
        <v>57</v>
      </c>
      <c r="B182" s="7" t="b">
        <v>0</v>
      </c>
      <c r="C182" s="7" t="b">
        <v>1</v>
      </c>
      <c r="D182" s="7" t="b">
        <v>0</v>
      </c>
      <c r="E182" s="7">
        <v>165</v>
      </c>
      <c r="F182" s="7">
        <v>7</v>
      </c>
      <c r="G182" s="7">
        <v>1</v>
      </c>
      <c r="H182" s="7" t="b">
        <v>1</v>
      </c>
      <c r="I182" s="7" t="b">
        <v>0</v>
      </c>
      <c r="J182" s="7">
        <v>172</v>
      </c>
      <c r="K182" s="7"/>
      <c r="L182" s="19">
        <v>172</v>
      </c>
      <c r="M182" s="152" t="s">
        <v>1</v>
      </c>
      <c r="N182" s="7" t="s">
        <v>603</v>
      </c>
      <c r="O182" s="17">
        <v>2</v>
      </c>
      <c r="P182" s="17">
        <v>0</v>
      </c>
      <c r="Q182" s="17">
        <v>106</v>
      </c>
      <c r="R182" s="26">
        <v>0.56084656084656082</v>
      </c>
      <c r="S182" s="12" t="s">
        <v>444</v>
      </c>
      <c r="T182" s="12" t="s">
        <v>445</v>
      </c>
      <c r="U182" s="12" t="s">
        <v>446</v>
      </c>
      <c r="V182" s="143">
        <v>1192538600</v>
      </c>
      <c r="W182" s="143" t="b">
        <v>1</v>
      </c>
      <c r="X182" s="7" t="s">
        <v>1</v>
      </c>
      <c r="Y182" s="7" t="b">
        <v>1</v>
      </c>
      <c r="Z182" s="9" t="b">
        <v>0</v>
      </c>
      <c r="AA182" s="11" t="s">
        <v>1</v>
      </c>
      <c r="AB182" s="144" t="b">
        <v>0</v>
      </c>
      <c r="AC182" s="17">
        <v>108</v>
      </c>
      <c r="AD182" s="11" t="s">
        <v>348</v>
      </c>
      <c r="AE182" s="145" t="b">
        <v>1</v>
      </c>
      <c r="AF182" s="145" t="b">
        <v>0</v>
      </c>
      <c r="AG182" s="11" t="s">
        <v>346</v>
      </c>
      <c r="AH182" s="11" t="s">
        <v>340</v>
      </c>
      <c r="AI182" s="11" t="s">
        <v>360</v>
      </c>
      <c r="AJ182" s="11" t="s">
        <v>338</v>
      </c>
      <c r="AK182" s="11" t="s">
        <v>350</v>
      </c>
      <c r="AL182" s="11" t="s">
        <v>334</v>
      </c>
      <c r="AM182" s="11" t="s">
        <v>348</v>
      </c>
      <c r="AN182" s="11" t="s">
        <v>358</v>
      </c>
      <c r="AO182" s="18" t="s">
        <v>354</v>
      </c>
    </row>
    <row r="183" spans="1:41" x14ac:dyDescent="0.35">
      <c r="A183" s="3">
        <v>286</v>
      </c>
      <c r="B183" s="7" t="b">
        <v>0</v>
      </c>
      <c r="C183" s="7" t="b">
        <v>1</v>
      </c>
      <c r="D183" s="7" t="b">
        <v>0</v>
      </c>
      <c r="E183" s="7">
        <v>172</v>
      </c>
      <c r="F183" s="7">
        <v>0</v>
      </c>
      <c r="G183" s="7">
        <v>2</v>
      </c>
      <c r="H183" s="7" t="b">
        <v>1</v>
      </c>
      <c r="I183" s="7" t="b">
        <v>0</v>
      </c>
      <c r="J183" s="7">
        <v>173</v>
      </c>
      <c r="K183" s="7"/>
      <c r="L183" s="19">
        <v>172</v>
      </c>
      <c r="M183" s="152" t="s">
        <v>1</v>
      </c>
      <c r="N183" s="7" t="s">
        <v>604</v>
      </c>
      <c r="O183" s="17">
        <v>3</v>
      </c>
      <c r="P183" s="17">
        <v>0</v>
      </c>
      <c r="Q183" s="17">
        <v>106</v>
      </c>
      <c r="R183" s="26">
        <v>0.56084656084656082</v>
      </c>
      <c r="S183" s="12" t="s">
        <v>444</v>
      </c>
      <c r="T183" s="12" t="s">
        <v>452</v>
      </c>
      <c r="U183" s="12" t="s">
        <v>448</v>
      </c>
      <c r="V183" s="143">
        <v>633026380</v>
      </c>
      <c r="W183" s="143" t="b">
        <v>1</v>
      </c>
      <c r="X183" s="7" t="s">
        <v>1</v>
      </c>
      <c r="Y183" s="7" t="b">
        <v>1</v>
      </c>
      <c r="Z183" s="9" t="b">
        <v>0</v>
      </c>
      <c r="AA183" s="11" t="s">
        <v>1</v>
      </c>
      <c r="AB183" s="144" t="b">
        <v>0</v>
      </c>
      <c r="AC183" s="17">
        <v>106</v>
      </c>
      <c r="AD183" s="11" t="s">
        <v>350</v>
      </c>
      <c r="AE183" s="145" t="b">
        <v>1</v>
      </c>
      <c r="AF183" s="145" t="b">
        <v>0</v>
      </c>
      <c r="AG183" s="11" t="s">
        <v>342</v>
      </c>
      <c r="AH183" s="11" t="s">
        <v>340</v>
      </c>
      <c r="AI183" s="11" t="s">
        <v>360</v>
      </c>
      <c r="AJ183" s="11" t="s">
        <v>338</v>
      </c>
      <c r="AK183" s="11" t="s">
        <v>350</v>
      </c>
      <c r="AL183" s="11" t="s">
        <v>334</v>
      </c>
      <c r="AM183" s="11" t="s">
        <v>356</v>
      </c>
      <c r="AN183" s="11" t="s">
        <v>352</v>
      </c>
      <c r="AO183" s="18" t="s">
        <v>354</v>
      </c>
    </row>
    <row r="184" spans="1:41" x14ac:dyDescent="0.35">
      <c r="A184" s="3">
        <v>121</v>
      </c>
      <c r="B184" s="7" t="b">
        <v>0</v>
      </c>
      <c r="C184" s="7" t="b">
        <v>1</v>
      </c>
      <c r="D184" s="7" t="b">
        <v>0</v>
      </c>
      <c r="E184" s="7">
        <v>165</v>
      </c>
      <c r="F184" s="7">
        <v>7</v>
      </c>
      <c r="G184" s="7">
        <v>3</v>
      </c>
      <c r="H184" s="7" t="b">
        <v>1</v>
      </c>
      <c r="I184" s="7" t="b">
        <v>0</v>
      </c>
      <c r="J184" s="7">
        <v>174</v>
      </c>
      <c r="K184" s="7"/>
      <c r="L184" s="19">
        <v>172</v>
      </c>
      <c r="M184" s="152" t="s">
        <v>1</v>
      </c>
      <c r="N184" s="7" t="s">
        <v>605</v>
      </c>
      <c r="O184" s="17">
        <v>2</v>
      </c>
      <c r="P184" s="17">
        <v>0</v>
      </c>
      <c r="Q184" s="17">
        <v>106</v>
      </c>
      <c r="R184" s="26">
        <v>0.56084656084656082</v>
      </c>
      <c r="S184" s="12" t="s">
        <v>444</v>
      </c>
      <c r="T184" s="12" t="s">
        <v>445</v>
      </c>
      <c r="U184" s="12" t="s">
        <v>448</v>
      </c>
      <c r="V184" s="143">
        <v>12506783</v>
      </c>
      <c r="W184" s="143" t="b">
        <v>1</v>
      </c>
      <c r="X184" s="7" t="s">
        <v>1</v>
      </c>
      <c r="Y184" s="7" t="b">
        <v>1</v>
      </c>
      <c r="Z184" s="9" t="b">
        <v>0</v>
      </c>
      <c r="AA184" s="11" t="s">
        <v>1</v>
      </c>
      <c r="AB184" s="144" t="b">
        <v>0</v>
      </c>
      <c r="AC184" s="17">
        <v>109</v>
      </c>
      <c r="AD184" s="11" t="s">
        <v>360</v>
      </c>
      <c r="AE184" s="145" t="b">
        <v>1</v>
      </c>
      <c r="AF184" s="145" t="b">
        <v>0</v>
      </c>
      <c r="AG184" s="11" t="s">
        <v>346</v>
      </c>
      <c r="AH184" s="11" t="s">
        <v>340</v>
      </c>
      <c r="AI184" s="11" t="s">
        <v>360</v>
      </c>
      <c r="AJ184" s="11" t="s">
        <v>344</v>
      </c>
      <c r="AK184" s="11" t="s">
        <v>364</v>
      </c>
      <c r="AL184" s="11" t="s">
        <v>362</v>
      </c>
      <c r="AM184" s="11" t="s">
        <v>348</v>
      </c>
      <c r="AN184" s="11" t="s">
        <v>352</v>
      </c>
      <c r="AO184" s="18" t="s">
        <v>354</v>
      </c>
    </row>
    <row r="185" spans="1:41" x14ac:dyDescent="0.35">
      <c r="A185" s="3">
        <v>62</v>
      </c>
      <c r="B185" s="7" t="b">
        <v>0</v>
      </c>
      <c r="C185" s="7" t="b">
        <v>1</v>
      </c>
      <c r="D185" s="7" t="b">
        <v>0</v>
      </c>
      <c r="E185" s="7">
        <v>174</v>
      </c>
      <c r="F185" s="7">
        <v>1</v>
      </c>
      <c r="G185" s="7">
        <v>1</v>
      </c>
      <c r="H185" s="7" t="b">
        <v>0</v>
      </c>
      <c r="I185" s="7" t="b">
        <v>0</v>
      </c>
      <c r="J185" s="7">
        <v>175</v>
      </c>
      <c r="K185" s="7"/>
      <c r="L185" s="19">
        <v>175</v>
      </c>
      <c r="M185" s="152" t="s">
        <v>1</v>
      </c>
      <c r="N185" s="7" t="s">
        <v>606</v>
      </c>
      <c r="O185" s="17">
        <v>3</v>
      </c>
      <c r="P185" s="17">
        <v>3</v>
      </c>
      <c r="Q185" s="17">
        <v>104</v>
      </c>
      <c r="R185" s="26">
        <v>0.53439153439153442</v>
      </c>
      <c r="S185" s="12" t="s">
        <v>448</v>
      </c>
      <c r="T185" s="12" t="s">
        <v>445</v>
      </c>
      <c r="U185" s="12" t="s">
        <v>448</v>
      </c>
      <c r="V185" s="143">
        <v>1558689043</v>
      </c>
      <c r="W185" s="143" t="b">
        <v>1</v>
      </c>
      <c r="X185" s="7" t="s">
        <v>1</v>
      </c>
      <c r="Y185" s="7" t="b">
        <v>1</v>
      </c>
      <c r="Z185" s="9" t="b">
        <v>0</v>
      </c>
      <c r="AA185" s="11" t="s">
        <v>1</v>
      </c>
      <c r="AB185" s="144" t="b">
        <v>0</v>
      </c>
      <c r="AC185" s="17">
        <v>107</v>
      </c>
      <c r="AD185" s="11" t="s">
        <v>344</v>
      </c>
      <c r="AE185" s="145" t="b">
        <v>1</v>
      </c>
      <c r="AF185" s="145" t="b">
        <v>1</v>
      </c>
      <c r="AG185" s="11" t="s">
        <v>342</v>
      </c>
      <c r="AH185" s="11" t="s">
        <v>340</v>
      </c>
      <c r="AI185" s="11" t="s">
        <v>360</v>
      </c>
      <c r="AJ185" s="11" t="s">
        <v>344</v>
      </c>
      <c r="AK185" s="11" t="s">
        <v>350</v>
      </c>
      <c r="AL185" s="11" t="s">
        <v>362</v>
      </c>
      <c r="AM185" s="11" t="s">
        <v>348</v>
      </c>
      <c r="AN185" s="11" t="s">
        <v>358</v>
      </c>
      <c r="AO185" s="18" t="s">
        <v>354</v>
      </c>
    </row>
    <row r="186" spans="1:41" x14ac:dyDescent="0.35">
      <c r="A186" s="3">
        <v>29</v>
      </c>
      <c r="B186" s="7" t="b">
        <v>0</v>
      </c>
      <c r="C186" s="7" t="b">
        <v>1</v>
      </c>
      <c r="D186" s="7" t="b">
        <v>0</v>
      </c>
      <c r="E186" s="7">
        <v>175</v>
      </c>
      <c r="F186" s="7">
        <v>1</v>
      </c>
      <c r="G186" s="7">
        <v>1</v>
      </c>
      <c r="H186" s="7" t="b">
        <v>1</v>
      </c>
      <c r="I186" s="7" t="b">
        <v>0</v>
      </c>
      <c r="J186" s="7">
        <v>176</v>
      </c>
      <c r="K186" s="7"/>
      <c r="L186" s="19">
        <v>176</v>
      </c>
      <c r="M186" s="152" t="s">
        <v>1</v>
      </c>
      <c r="N186" s="7" t="s">
        <v>607</v>
      </c>
      <c r="O186" s="17">
        <v>3</v>
      </c>
      <c r="P186" s="17">
        <v>0</v>
      </c>
      <c r="Q186" s="17">
        <v>103</v>
      </c>
      <c r="R186" s="26">
        <v>0.544973544973545</v>
      </c>
      <c r="S186" s="12" t="s">
        <v>444</v>
      </c>
      <c r="T186" s="12" t="s">
        <v>445</v>
      </c>
      <c r="U186" s="12" t="s">
        <v>448</v>
      </c>
      <c r="V186" s="143">
        <v>1796314671</v>
      </c>
      <c r="W186" s="143" t="b">
        <v>1</v>
      </c>
      <c r="X186" s="7" t="s">
        <v>1</v>
      </c>
      <c r="Y186" s="7" t="b">
        <v>1</v>
      </c>
      <c r="Z186" s="9" t="b">
        <v>0</v>
      </c>
      <c r="AA186" s="11" t="s">
        <v>1</v>
      </c>
      <c r="AB186" s="144" t="b">
        <v>0</v>
      </c>
      <c r="AC186" s="17">
        <v>109</v>
      </c>
      <c r="AD186" s="11" t="s">
        <v>352</v>
      </c>
      <c r="AE186" s="145" t="b">
        <v>0</v>
      </c>
      <c r="AF186" s="145" t="b">
        <v>0</v>
      </c>
      <c r="AG186" s="11" t="s">
        <v>342</v>
      </c>
      <c r="AH186" s="11" t="s">
        <v>366</v>
      </c>
      <c r="AI186" s="11" t="s">
        <v>360</v>
      </c>
      <c r="AJ186" s="11" t="s">
        <v>338</v>
      </c>
      <c r="AK186" s="11" t="s">
        <v>350</v>
      </c>
      <c r="AL186" s="11" t="s">
        <v>362</v>
      </c>
      <c r="AM186" s="11" t="s">
        <v>348</v>
      </c>
      <c r="AN186" s="11" t="s">
        <v>358</v>
      </c>
      <c r="AO186" s="18" t="s">
        <v>354</v>
      </c>
    </row>
    <row r="187" spans="1:41" x14ac:dyDescent="0.35">
      <c r="A187" s="3">
        <v>288</v>
      </c>
      <c r="B187" s="7" t="b">
        <v>0</v>
      </c>
      <c r="C187" s="7" t="b">
        <v>1</v>
      </c>
      <c r="D187" s="7" t="b">
        <v>0</v>
      </c>
      <c r="E187" s="7">
        <v>175</v>
      </c>
      <c r="F187" s="7">
        <v>1</v>
      </c>
      <c r="G187" s="7">
        <v>2</v>
      </c>
      <c r="H187" s="7" t="b">
        <v>1</v>
      </c>
      <c r="I187" s="7" t="b">
        <v>0</v>
      </c>
      <c r="J187" s="7">
        <v>177</v>
      </c>
      <c r="K187" s="7"/>
      <c r="L187" s="19">
        <v>176</v>
      </c>
      <c r="M187" s="152" t="s">
        <v>1</v>
      </c>
      <c r="N187" s="7" t="s">
        <v>608</v>
      </c>
      <c r="O187" s="17">
        <v>3</v>
      </c>
      <c r="P187" s="17">
        <v>0</v>
      </c>
      <c r="Q187" s="17">
        <v>103</v>
      </c>
      <c r="R187" s="26">
        <v>0.544973544973545</v>
      </c>
      <c r="S187" s="12" t="s">
        <v>448</v>
      </c>
      <c r="T187" s="12" t="s">
        <v>445</v>
      </c>
      <c r="U187" s="12" t="s">
        <v>446</v>
      </c>
      <c r="V187" s="143">
        <v>416290655</v>
      </c>
      <c r="W187" s="143" t="b">
        <v>0</v>
      </c>
      <c r="X187" s="7" t="s">
        <v>1</v>
      </c>
      <c r="Y187" s="7" t="b">
        <v>1</v>
      </c>
      <c r="Z187" s="9" t="b">
        <v>0</v>
      </c>
      <c r="AA187" s="11" t="s">
        <v>1</v>
      </c>
      <c r="AB187" s="144" t="b">
        <v>0</v>
      </c>
      <c r="AC187" s="17">
        <v>101</v>
      </c>
      <c r="AD187" s="11" t="s">
        <v>352</v>
      </c>
      <c r="AE187" s="145" t="b">
        <v>1</v>
      </c>
      <c r="AF187" s="145" t="b">
        <v>0</v>
      </c>
      <c r="AG187" s="11" t="s">
        <v>346</v>
      </c>
      <c r="AH187" s="11" t="s">
        <v>340</v>
      </c>
      <c r="AI187" s="11" t="s">
        <v>336</v>
      </c>
      <c r="AJ187" s="11" t="s">
        <v>344</v>
      </c>
      <c r="AK187" s="11" t="s">
        <v>350</v>
      </c>
      <c r="AL187" s="11" t="s">
        <v>334</v>
      </c>
      <c r="AM187" s="11" t="s">
        <v>348</v>
      </c>
      <c r="AN187" s="11" t="s">
        <v>352</v>
      </c>
      <c r="AO187" s="18" t="s">
        <v>354</v>
      </c>
    </row>
    <row r="188" spans="1:41" x14ac:dyDescent="0.35">
      <c r="A188" s="3">
        <v>300</v>
      </c>
      <c r="B188" s="7" t="b">
        <v>0</v>
      </c>
      <c r="C188" s="7" t="b">
        <v>1</v>
      </c>
      <c r="D188" s="7" t="b">
        <v>0</v>
      </c>
      <c r="E188" s="7">
        <v>180</v>
      </c>
      <c r="F188" s="7">
        <v>-4</v>
      </c>
      <c r="G188" s="7">
        <v>3</v>
      </c>
      <c r="H188" s="7" t="b">
        <v>1</v>
      </c>
      <c r="I188" s="7" t="b">
        <v>0</v>
      </c>
      <c r="J188" s="7">
        <v>178</v>
      </c>
      <c r="K188" s="7"/>
      <c r="L188" s="19">
        <v>176</v>
      </c>
      <c r="M188" s="152" t="s">
        <v>1</v>
      </c>
      <c r="N188" s="7" t="s">
        <v>609</v>
      </c>
      <c r="O188" s="17">
        <v>5</v>
      </c>
      <c r="P188" s="17">
        <v>0</v>
      </c>
      <c r="Q188" s="17">
        <v>103</v>
      </c>
      <c r="R188" s="26">
        <v>0.544973544973545</v>
      </c>
      <c r="S188" s="12" t="s">
        <v>448</v>
      </c>
      <c r="T188" s="12" t="s">
        <v>452</v>
      </c>
      <c r="U188" s="12" t="s">
        <v>448</v>
      </c>
      <c r="V188" s="143">
        <v>175925038</v>
      </c>
      <c r="W188" s="143" t="b">
        <v>1</v>
      </c>
      <c r="X188" s="7" t="s">
        <v>1</v>
      </c>
      <c r="Y188" s="7" t="b">
        <v>1</v>
      </c>
      <c r="Z188" s="9" t="b">
        <v>0</v>
      </c>
      <c r="AA188" s="11" t="s">
        <v>1</v>
      </c>
      <c r="AB188" s="144" t="b">
        <v>0</v>
      </c>
      <c r="AC188" s="17">
        <v>107</v>
      </c>
      <c r="AD188" s="11" t="s">
        <v>356</v>
      </c>
      <c r="AE188" s="145" t="b">
        <v>1</v>
      </c>
      <c r="AF188" s="145" t="b">
        <v>1</v>
      </c>
      <c r="AG188" s="11" t="s">
        <v>342</v>
      </c>
      <c r="AH188" s="11" t="s">
        <v>340</v>
      </c>
      <c r="AI188" s="11" t="s">
        <v>336</v>
      </c>
      <c r="AJ188" s="11" t="s">
        <v>338</v>
      </c>
      <c r="AK188" s="11" t="s">
        <v>350</v>
      </c>
      <c r="AL188" s="11" t="s">
        <v>334</v>
      </c>
      <c r="AM188" s="11" t="s">
        <v>356</v>
      </c>
      <c r="AN188" s="11" t="s">
        <v>358</v>
      </c>
      <c r="AO188" s="18" t="s">
        <v>354</v>
      </c>
    </row>
    <row r="189" spans="1:41" x14ac:dyDescent="0.35">
      <c r="A189" s="3">
        <v>308</v>
      </c>
      <c r="B189" s="7" t="b">
        <v>0</v>
      </c>
      <c r="C189" s="7" t="b">
        <v>1</v>
      </c>
      <c r="D189" s="7" t="b">
        <v>0</v>
      </c>
      <c r="E189" s="7">
        <v>180</v>
      </c>
      <c r="F189" s="7">
        <v>-1</v>
      </c>
      <c r="G189" s="7">
        <v>1</v>
      </c>
      <c r="H189" s="7" t="b">
        <v>0</v>
      </c>
      <c r="I189" s="7" t="b">
        <v>0</v>
      </c>
      <c r="J189" s="7">
        <v>179</v>
      </c>
      <c r="K189" s="7"/>
      <c r="L189" s="19">
        <v>179</v>
      </c>
      <c r="M189" s="152" t="s">
        <v>1</v>
      </c>
      <c r="N189" s="7" t="s">
        <v>610</v>
      </c>
      <c r="O189" s="17">
        <v>4</v>
      </c>
      <c r="P189" s="17">
        <v>0</v>
      </c>
      <c r="Q189" s="17">
        <v>102</v>
      </c>
      <c r="R189" s="26">
        <v>0.53968253968253965</v>
      </c>
      <c r="S189" s="12" t="s">
        <v>448</v>
      </c>
      <c r="T189" s="12" t="s">
        <v>452</v>
      </c>
      <c r="U189" s="12" t="s">
        <v>446</v>
      </c>
      <c r="V189" s="143">
        <v>1167906868</v>
      </c>
      <c r="W189" s="143" t="b">
        <v>1</v>
      </c>
      <c r="X189" s="7" t="s">
        <v>1</v>
      </c>
      <c r="Y189" s="7" t="b">
        <v>1</v>
      </c>
      <c r="Z189" s="9" t="b">
        <v>0</v>
      </c>
      <c r="AA189" s="11" t="s">
        <v>1</v>
      </c>
      <c r="AB189" s="144" t="b">
        <v>0</v>
      </c>
      <c r="AC189" s="17">
        <v>112</v>
      </c>
      <c r="AD189" s="11" t="s">
        <v>350</v>
      </c>
      <c r="AE189" s="145" t="b">
        <v>1</v>
      </c>
      <c r="AF189" s="145" t="b">
        <v>0</v>
      </c>
      <c r="AG189" s="11" t="s">
        <v>342</v>
      </c>
      <c r="AH189" s="11" t="s">
        <v>340</v>
      </c>
      <c r="AI189" s="11" t="s">
        <v>360</v>
      </c>
      <c r="AJ189" s="11" t="s">
        <v>344</v>
      </c>
      <c r="AK189" s="11" t="s">
        <v>350</v>
      </c>
      <c r="AL189" s="11" t="s">
        <v>362</v>
      </c>
      <c r="AM189" s="11" t="s">
        <v>348</v>
      </c>
      <c r="AN189" s="11" t="s">
        <v>358</v>
      </c>
      <c r="AO189" s="18" t="s">
        <v>332</v>
      </c>
    </row>
    <row r="190" spans="1:41" x14ac:dyDescent="0.35">
      <c r="A190" s="3">
        <v>37</v>
      </c>
      <c r="B190" s="7" t="b">
        <v>0</v>
      </c>
      <c r="C190" s="7" t="b">
        <v>1</v>
      </c>
      <c r="D190" s="7" t="b">
        <v>0</v>
      </c>
      <c r="E190" s="7">
        <v>178</v>
      </c>
      <c r="F190" s="7">
        <v>2</v>
      </c>
      <c r="G190" s="7">
        <v>1</v>
      </c>
      <c r="H190" s="7" t="b">
        <v>1</v>
      </c>
      <c r="I190" s="7" t="b">
        <v>0</v>
      </c>
      <c r="J190" s="7">
        <v>180</v>
      </c>
      <c r="K190" s="7"/>
      <c r="L190" s="19">
        <v>180</v>
      </c>
      <c r="M190" s="152" t="s">
        <v>1</v>
      </c>
      <c r="N190" s="7" t="s">
        <v>611</v>
      </c>
      <c r="O190" s="17">
        <v>2</v>
      </c>
      <c r="P190" s="17">
        <v>0</v>
      </c>
      <c r="Q190" s="17">
        <v>101</v>
      </c>
      <c r="R190" s="26">
        <v>0.53439153439153442</v>
      </c>
      <c r="S190" s="12" t="s">
        <v>444</v>
      </c>
      <c r="T190" s="12" t="s">
        <v>445</v>
      </c>
      <c r="U190" s="12" t="s">
        <v>449</v>
      </c>
      <c r="V190" s="143">
        <v>1898932142</v>
      </c>
      <c r="W190" s="143" t="b">
        <v>0</v>
      </c>
      <c r="X190" s="7" t="s">
        <v>1</v>
      </c>
      <c r="Y190" s="7" t="b">
        <v>1</v>
      </c>
      <c r="Z190" s="9" t="b">
        <v>0</v>
      </c>
      <c r="AA190" s="11" t="s">
        <v>1</v>
      </c>
      <c r="AB190" s="144" t="b">
        <v>0</v>
      </c>
      <c r="AC190" s="17">
        <v>103</v>
      </c>
      <c r="AD190" s="11" t="s">
        <v>352</v>
      </c>
      <c r="AE190" s="145" t="b">
        <v>1</v>
      </c>
      <c r="AF190" s="145" t="b">
        <v>0</v>
      </c>
      <c r="AG190" s="11" t="s">
        <v>346</v>
      </c>
      <c r="AH190" s="11" t="s">
        <v>340</v>
      </c>
      <c r="AI190" s="11" t="s">
        <v>360</v>
      </c>
      <c r="AJ190" s="11" t="s">
        <v>344</v>
      </c>
      <c r="AK190" s="11" t="s">
        <v>350</v>
      </c>
      <c r="AL190" s="11" t="s">
        <v>334</v>
      </c>
      <c r="AM190" s="11" t="s">
        <v>348</v>
      </c>
      <c r="AN190" s="11" t="s">
        <v>352</v>
      </c>
      <c r="AO190" s="18" t="s">
        <v>354</v>
      </c>
    </row>
    <row r="191" spans="1:41" x14ac:dyDescent="0.35">
      <c r="A191" s="3">
        <v>72</v>
      </c>
      <c r="B191" s="7" t="b">
        <v>0</v>
      </c>
      <c r="C191" s="7" t="b">
        <v>1</v>
      </c>
      <c r="D191" s="7" t="b">
        <v>0</v>
      </c>
      <c r="E191" s="7">
        <v>178</v>
      </c>
      <c r="F191" s="7">
        <v>2</v>
      </c>
      <c r="G191" s="7">
        <v>2</v>
      </c>
      <c r="H191" s="7" t="b">
        <v>1</v>
      </c>
      <c r="I191" s="7" t="b">
        <v>0</v>
      </c>
      <c r="J191" s="7">
        <v>181</v>
      </c>
      <c r="K191" s="7"/>
      <c r="L191" s="19">
        <v>180</v>
      </c>
      <c r="M191" s="152" t="s">
        <v>1</v>
      </c>
      <c r="N191" s="7" t="s">
        <v>612</v>
      </c>
      <c r="O191" s="17">
        <v>2</v>
      </c>
      <c r="P191" s="17">
        <v>0</v>
      </c>
      <c r="Q191" s="17">
        <v>101</v>
      </c>
      <c r="R191" s="26">
        <v>0.53439153439153442</v>
      </c>
      <c r="S191" s="12" t="s">
        <v>444</v>
      </c>
      <c r="T191" s="12" t="s">
        <v>452</v>
      </c>
      <c r="U191" s="12" t="s">
        <v>446</v>
      </c>
      <c r="V191" s="143">
        <v>938390206</v>
      </c>
      <c r="W191" s="143" t="b">
        <v>1</v>
      </c>
      <c r="X191" s="7" t="s">
        <v>1</v>
      </c>
      <c r="Y191" s="7" t="b">
        <v>1</v>
      </c>
      <c r="Z191" s="9" t="b">
        <v>0</v>
      </c>
      <c r="AA191" s="11" t="s">
        <v>1</v>
      </c>
      <c r="AB191" s="144" t="b">
        <v>0</v>
      </c>
      <c r="AC191" s="17">
        <v>110</v>
      </c>
      <c r="AD191" s="11" t="s">
        <v>362</v>
      </c>
      <c r="AE191" s="145" t="b">
        <v>1</v>
      </c>
      <c r="AF191" s="145" t="b">
        <v>0</v>
      </c>
      <c r="AG191" s="11" t="s">
        <v>342</v>
      </c>
      <c r="AH191" s="11" t="s">
        <v>340</v>
      </c>
      <c r="AI191" s="11" t="s">
        <v>360</v>
      </c>
      <c r="AJ191" s="11" t="s">
        <v>338</v>
      </c>
      <c r="AK191" s="11" t="s">
        <v>350</v>
      </c>
      <c r="AL191" s="11" t="s">
        <v>362</v>
      </c>
      <c r="AM191" s="11" t="s">
        <v>348</v>
      </c>
      <c r="AN191" s="11" t="s">
        <v>352</v>
      </c>
      <c r="AO191" s="18" t="s">
        <v>332</v>
      </c>
    </row>
    <row r="192" spans="1:41" x14ac:dyDescent="0.35">
      <c r="A192" s="3">
        <v>191</v>
      </c>
      <c r="B192" s="7" t="b">
        <v>0</v>
      </c>
      <c r="C192" s="7" t="b">
        <v>1</v>
      </c>
      <c r="D192" s="7" t="b">
        <v>0</v>
      </c>
      <c r="E192" s="7">
        <v>175</v>
      </c>
      <c r="F192" s="7">
        <v>5</v>
      </c>
      <c r="G192" s="7">
        <v>3</v>
      </c>
      <c r="H192" s="7" t="b">
        <v>1</v>
      </c>
      <c r="I192" s="7" t="b">
        <v>0</v>
      </c>
      <c r="J192" s="7">
        <v>182</v>
      </c>
      <c r="K192" s="7"/>
      <c r="L192" s="19">
        <v>180</v>
      </c>
      <c r="M192" s="152" t="s">
        <v>1</v>
      </c>
      <c r="N192" s="7" t="s">
        <v>613</v>
      </c>
      <c r="O192" s="17">
        <v>1</v>
      </c>
      <c r="P192" s="17">
        <v>0</v>
      </c>
      <c r="Q192" s="17">
        <v>101</v>
      </c>
      <c r="R192" s="26">
        <v>0.53439153439153442</v>
      </c>
      <c r="S192" s="12" t="s">
        <v>448</v>
      </c>
      <c r="T192" s="12" t="s">
        <v>445</v>
      </c>
      <c r="U192" s="12" t="s">
        <v>446</v>
      </c>
      <c r="V192" s="143">
        <v>354006683</v>
      </c>
      <c r="W192" s="143" t="b">
        <v>0</v>
      </c>
      <c r="X192" s="7" t="s">
        <v>1</v>
      </c>
      <c r="Y192" s="7" t="b">
        <v>1</v>
      </c>
      <c r="Z192" s="9" t="b">
        <v>0</v>
      </c>
      <c r="AA192" s="11" t="s">
        <v>1</v>
      </c>
      <c r="AB192" s="144" t="b">
        <v>0</v>
      </c>
      <c r="AC192" s="17">
        <v>101</v>
      </c>
      <c r="AD192" s="11" t="s">
        <v>338</v>
      </c>
      <c r="AE192" s="145" t="b">
        <v>1</v>
      </c>
      <c r="AF192" s="145" t="b">
        <v>0</v>
      </c>
      <c r="AG192" s="11" t="s">
        <v>346</v>
      </c>
      <c r="AH192" s="11" t="s">
        <v>340</v>
      </c>
      <c r="AI192" s="11" t="s">
        <v>360</v>
      </c>
      <c r="AJ192" s="11" t="s">
        <v>338</v>
      </c>
      <c r="AK192" s="11" t="s">
        <v>350</v>
      </c>
      <c r="AL192" s="11" t="s">
        <v>362</v>
      </c>
      <c r="AM192" s="11" t="s">
        <v>348</v>
      </c>
      <c r="AN192" s="11" t="s">
        <v>352</v>
      </c>
      <c r="AO192" s="18" t="s">
        <v>332</v>
      </c>
    </row>
    <row r="193" spans="1:41" x14ac:dyDescent="0.35">
      <c r="A193" s="3">
        <v>283</v>
      </c>
      <c r="B193" s="7" t="b">
        <v>0</v>
      </c>
      <c r="C193" s="7" t="b">
        <v>1</v>
      </c>
      <c r="D193" s="7" t="b">
        <v>0</v>
      </c>
      <c r="E193" s="7">
        <v>182</v>
      </c>
      <c r="F193" s="7">
        <v>1</v>
      </c>
      <c r="G193" s="7">
        <v>1</v>
      </c>
      <c r="H193" s="7" t="b">
        <v>0</v>
      </c>
      <c r="I193" s="7" t="b">
        <v>0</v>
      </c>
      <c r="J193" s="7">
        <v>183</v>
      </c>
      <c r="K193" s="7"/>
      <c r="L193" s="19">
        <v>183</v>
      </c>
      <c r="M193" s="152" t="s">
        <v>1</v>
      </c>
      <c r="N193" s="7" t="s">
        <v>614</v>
      </c>
      <c r="O193" s="17">
        <v>3</v>
      </c>
      <c r="P193" s="17">
        <v>6</v>
      </c>
      <c r="Q193" s="17">
        <v>99</v>
      </c>
      <c r="R193" s="26">
        <v>0.49206349206349204</v>
      </c>
      <c r="S193" s="12" t="s">
        <v>444</v>
      </c>
      <c r="T193" s="12" t="s">
        <v>445</v>
      </c>
      <c r="U193" s="12" t="s">
        <v>446</v>
      </c>
      <c r="V193" s="143">
        <v>1364902476</v>
      </c>
      <c r="W193" s="143" t="b">
        <v>0</v>
      </c>
      <c r="X193" s="7" t="s">
        <v>1</v>
      </c>
      <c r="Y193" s="7" t="b">
        <v>1</v>
      </c>
      <c r="Z193" s="9" t="b">
        <v>0</v>
      </c>
      <c r="AA193" s="11" t="s">
        <v>1</v>
      </c>
      <c r="AB193" s="144" t="b">
        <v>0</v>
      </c>
      <c r="AC193" s="17">
        <v>108</v>
      </c>
      <c r="AD193" s="11" t="s">
        <v>358</v>
      </c>
      <c r="AE193" s="145" t="b">
        <v>1</v>
      </c>
      <c r="AF193" s="145" t="b">
        <v>1</v>
      </c>
      <c r="AG193" s="11" t="s">
        <v>346</v>
      </c>
      <c r="AH193" s="11" t="s">
        <v>340</v>
      </c>
      <c r="AI193" s="11" t="s">
        <v>336</v>
      </c>
      <c r="AJ193" s="11" t="s">
        <v>338</v>
      </c>
      <c r="AK193" s="11" t="s">
        <v>350</v>
      </c>
      <c r="AL193" s="11" t="s">
        <v>362</v>
      </c>
      <c r="AM193" s="11" t="s">
        <v>348</v>
      </c>
      <c r="AN193" s="11" t="s">
        <v>358</v>
      </c>
      <c r="AO193" s="18" t="s">
        <v>332</v>
      </c>
    </row>
    <row r="194" spans="1:41" x14ac:dyDescent="0.35">
      <c r="A194" s="3">
        <v>204</v>
      </c>
      <c r="B194" s="7" t="b">
        <v>0</v>
      </c>
      <c r="C194" s="7" t="b">
        <v>1</v>
      </c>
      <c r="D194" s="7" t="b">
        <v>0</v>
      </c>
      <c r="E194" s="7">
        <v>183</v>
      </c>
      <c r="F194" s="7">
        <v>1</v>
      </c>
      <c r="G194" s="7">
        <v>1</v>
      </c>
      <c r="H194" s="7" t="b">
        <v>1</v>
      </c>
      <c r="I194" s="7" t="b">
        <v>0</v>
      </c>
      <c r="J194" s="7">
        <v>184</v>
      </c>
      <c r="K194" s="7"/>
      <c r="L194" s="19">
        <v>184</v>
      </c>
      <c r="M194" s="152" t="s">
        <v>1</v>
      </c>
      <c r="N194" s="7" t="s">
        <v>615</v>
      </c>
      <c r="O194" s="17">
        <v>5</v>
      </c>
      <c r="P194" s="17">
        <v>7</v>
      </c>
      <c r="Q194" s="17">
        <v>98</v>
      </c>
      <c r="R194" s="26">
        <v>0.48148148148148145</v>
      </c>
      <c r="S194" s="12" t="s">
        <v>448</v>
      </c>
      <c r="T194" s="12" t="s">
        <v>445</v>
      </c>
      <c r="U194" s="12" t="s">
        <v>446</v>
      </c>
      <c r="V194" s="143">
        <v>1221620670</v>
      </c>
      <c r="W194" s="143" t="b">
        <v>0</v>
      </c>
      <c r="X194" s="7" t="s">
        <v>1</v>
      </c>
      <c r="Y194" s="7" t="b">
        <v>1</v>
      </c>
      <c r="Z194" s="9" t="b">
        <v>0</v>
      </c>
      <c r="AA194" s="11" t="s">
        <v>1</v>
      </c>
      <c r="AB194" s="144" t="b">
        <v>0</v>
      </c>
      <c r="AC194" s="17">
        <v>119</v>
      </c>
      <c r="AD194" s="11" t="s">
        <v>348</v>
      </c>
      <c r="AE194" s="145" t="b">
        <v>1</v>
      </c>
      <c r="AF194" s="145" t="b">
        <v>0</v>
      </c>
      <c r="AG194" s="11" t="s">
        <v>342</v>
      </c>
      <c r="AH194" s="11" t="s">
        <v>340</v>
      </c>
      <c r="AI194" s="11" t="s">
        <v>336</v>
      </c>
      <c r="AJ194" s="11" t="s">
        <v>344</v>
      </c>
      <c r="AK194" s="11" t="s">
        <v>350</v>
      </c>
      <c r="AL194" s="11" t="s">
        <v>362</v>
      </c>
      <c r="AM194" s="11" t="s">
        <v>348</v>
      </c>
      <c r="AN194" s="11" t="s">
        <v>358</v>
      </c>
      <c r="AO194" s="18" t="s">
        <v>332</v>
      </c>
    </row>
    <row r="195" spans="1:41" x14ac:dyDescent="0.35">
      <c r="A195" s="3">
        <v>319</v>
      </c>
      <c r="B195" s="7" t="b">
        <v>0</v>
      </c>
      <c r="C195" s="7" t="b">
        <v>1</v>
      </c>
      <c r="D195" s="7" t="b">
        <v>0</v>
      </c>
      <c r="E195" s="7">
        <v>184</v>
      </c>
      <c r="F195" s="7">
        <v>1</v>
      </c>
      <c r="G195" s="7">
        <v>1</v>
      </c>
      <c r="H195" s="7" t="b">
        <v>0</v>
      </c>
      <c r="I195" s="7" t="b">
        <v>0</v>
      </c>
      <c r="J195" s="7">
        <v>185</v>
      </c>
      <c r="K195" s="7"/>
      <c r="L195" s="146">
        <v>185</v>
      </c>
      <c r="M195" s="154" t="s">
        <v>1</v>
      </c>
      <c r="N195" s="147" t="s">
        <v>616</v>
      </c>
      <c r="O195" s="155">
        <v>7</v>
      </c>
      <c r="P195" s="155">
        <v>0</v>
      </c>
      <c r="Q195" s="155">
        <v>78</v>
      </c>
      <c r="R195" s="156">
        <v>0.41269841269841268</v>
      </c>
      <c r="S195" s="157" t="s">
        <v>444</v>
      </c>
      <c r="T195" s="157" t="s">
        <v>1</v>
      </c>
      <c r="U195" s="157" t="s">
        <v>449</v>
      </c>
      <c r="V195" s="153">
        <v>1647163400</v>
      </c>
      <c r="W195" s="153" t="b">
        <v>0</v>
      </c>
      <c r="X195" s="147" t="s">
        <v>1</v>
      </c>
      <c r="Y195" s="147" t="b">
        <v>1</v>
      </c>
      <c r="Z195" s="158" t="b">
        <v>0</v>
      </c>
      <c r="AA195" s="150" t="s">
        <v>1</v>
      </c>
      <c r="AB195" s="148" t="b">
        <v>0</v>
      </c>
      <c r="AC195" s="155">
        <v>109</v>
      </c>
      <c r="AD195" s="150" t="s">
        <v>1</v>
      </c>
      <c r="AE195" s="149" t="b">
        <v>0</v>
      </c>
      <c r="AF195" s="149" t="b">
        <v>0</v>
      </c>
      <c r="AG195" s="150" t="s">
        <v>346</v>
      </c>
      <c r="AH195" s="150" t="s">
        <v>366</v>
      </c>
      <c r="AI195" s="150" t="s">
        <v>336</v>
      </c>
      <c r="AJ195" s="150" t="s">
        <v>344</v>
      </c>
      <c r="AK195" s="150" t="s">
        <v>364</v>
      </c>
      <c r="AL195" s="150" t="s">
        <v>334</v>
      </c>
      <c r="AM195" s="150" t="s">
        <v>356</v>
      </c>
      <c r="AN195" s="150" t="s">
        <v>358</v>
      </c>
      <c r="AO195" s="151" t="s">
        <v>354</v>
      </c>
    </row>
  </sheetData>
  <autoFilter ref="A10:AM195" xr:uid="{3E5646C1-4DCB-4EBA-BC05-FCF7E78BA11F}"/>
  <mergeCells count="1">
    <mergeCell ref="A5:AO5"/>
  </mergeCells>
  <conditionalFormatting sqref="A11:W176 P11:P195 B177:W195 X11:AO195 A177:A181">
    <cfRule type="expression" dxfId="44" priority="29">
      <formula>NOT($W11)</formula>
    </cfRule>
  </conditionalFormatting>
  <conditionalFormatting sqref="L11:AC195">
    <cfRule type="expression" dxfId="43" priority="30">
      <formula>AND(NOT($B11),$H11)</formula>
    </cfRule>
    <cfRule type="expression" dxfId="42" priority="39">
      <formula>AND($B11,$H11)</formula>
    </cfRule>
  </conditionalFormatting>
  <conditionalFormatting sqref="L11:AO194">
    <cfRule type="expression" dxfId="41" priority="21">
      <formula>AND($B11,NOT($B12))</formula>
    </cfRule>
  </conditionalFormatting>
  <conditionalFormatting sqref="L195:AO195">
    <cfRule type="expression" dxfId="40" priority="105">
      <formula>AND($B195,NOT(#REF!))</formula>
    </cfRule>
  </conditionalFormatting>
  <conditionalFormatting sqref="N11:N195 X11:X195">
    <cfRule type="expression" dxfId="39" priority="20">
      <formula>NOT($C11)</formula>
    </cfRule>
  </conditionalFormatting>
  <conditionalFormatting sqref="N53">
    <cfRule type="expression" dxfId="38" priority="22">
      <formula>$A53=#REF!</formula>
    </cfRule>
  </conditionalFormatting>
  <conditionalFormatting sqref="N11:O195 X11:X195">
    <cfRule type="expression" dxfId="37" priority="5">
      <formula>$I11</formula>
    </cfRule>
  </conditionalFormatting>
  <conditionalFormatting sqref="P11:P195">
    <cfRule type="expression" dxfId="36" priority="6">
      <formula>NOT($D11)</formula>
    </cfRule>
    <cfRule type="expression" dxfId="35" priority="7">
      <formula>$D11</formula>
    </cfRule>
  </conditionalFormatting>
  <conditionalFormatting sqref="P181:W181 Y181:AO181 AE182:AF195">
    <cfRule type="expression" dxfId="34" priority="42">
      <formula>AND($B181,NOT(#REF!))</formula>
    </cfRule>
  </conditionalFormatting>
  <conditionalFormatting sqref="AA11:AA195">
    <cfRule type="expression" dxfId="33" priority="23">
      <formula>AND(Z11,AB11)</formula>
    </cfRule>
    <cfRule type="expression" dxfId="32" priority="25">
      <formula>AND(Z11,NOT(AB11))</formula>
    </cfRule>
  </conditionalFormatting>
  <conditionalFormatting sqref="AD11:AD195">
    <cfRule type="expression" dxfId="31" priority="32">
      <formula>AE11</formula>
    </cfRule>
    <cfRule type="expression" dxfId="30" priority="33">
      <formula>NOT(AE11)</formula>
    </cfRule>
    <cfRule type="expression" dxfId="29" priority="34">
      <formula>AF11</formula>
    </cfRule>
  </conditionalFormatting>
  <conditionalFormatting sqref="AG11:AO195">
    <cfRule type="expression" dxfId="28" priority="35">
      <formula>AG11&lt;&gt;AG$1</formula>
    </cfRule>
    <cfRule type="expression" dxfId="27" priority="36">
      <formula>AG11=AG$1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94"/>
  <sheetViews>
    <sheetView topLeftCell="A6" workbookViewId="0">
      <pane xSplit="11" ySplit="4" topLeftCell="L10" activePane="bottomRight" state="frozen"/>
      <selection activeCell="L11" sqref="L11"/>
      <selection pane="topRight" activeCell="L11" sqref="L11"/>
      <selection pane="bottomLeft" activeCell="L11" sqref="L11"/>
      <selection pane="bottomRight" activeCell="L11" sqref="L11"/>
    </sheetView>
  </sheetViews>
  <sheetFormatPr defaultColWidth="9.08984375" defaultRowHeight="14.5" outlineLevelRow="1" outlineLevelCol="1" x14ac:dyDescent="0.35"/>
  <cols>
    <col min="1" max="1" width="9.08984375" style="3" hidden="1" customWidth="1" outlineLevel="1"/>
    <col min="2" max="7" width="9.08984375" hidden="1" customWidth="1" outlineLevel="1"/>
    <col min="8" max="9" width="9.08984375" style="3" hidden="1" customWidth="1" outlineLevel="1"/>
    <col min="10" max="10" width="6.6328125" style="4" bestFit="1" customWidth="1" collapsed="1"/>
    <col min="11" max="11" width="5.90625" style="4" hidden="1" customWidth="1" outlineLevel="1"/>
    <col min="12" max="12" width="22.54296875" style="3" customWidth="1" collapsed="1"/>
    <col min="13" max="13" width="8.90625" style="4" customWidth="1"/>
    <col min="14" max="14" width="8.90625" style="22" bestFit="1" customWidth="1"/>
    <col min="15" max="15" width="7" style="22" bestFit="1" customWidth="1"/>
    <col min="16" max="17" width="4.36328125" style="4" bestFit="1" customWidth="1"/>
    <col min="18" max="18" width="4.54296875" style="4" customWidth="1"/>
    <col min="19" max="19" width="16.54296875" style="3" hidden="1" customWidth="1" outlineLevel="1"/>
    <col min="20" max="20" width="9.08984375" style="3" hidden="1" customWidth="1" outlineLevel="1"/>
    <col min="21" max="21" width="11.08984375" style="4" customWidth="1" collapsed="1"/>
    <col min="22" max="23" width="9.08984375" style="3" hidden="1" customWidth="1" outlineLevel="1"/>
    <col min="24" max="24" width="9.08984375" style="3" collapsed="1"/>
    <col min="25" max="30" width="9.08984375" style="3"/>
    <col min="31" max="32" width="9.08984375" style="3" customWidth="1"/>
    <col min="33" max="16384" width="9.08984375" style="3"/>
  </cols>
  <sheetData>
    <row r="1" spans="1:32" hidden="1" outlineLevel="1" x14ac:dyDescent="0.35">
      <c r="B1" s="3"/>
      <c r="C1" s="3"/>
      <c r="D1" s="3"/>
      <c r="E1" s="3"/>
      <c r="F1" s="3"/>
      <c r="G1" s="3"/>
      <c r="X1" s="4" t="s">
        <v>342</v>
      </c>
      <c r="Y1" s="4" t="s">
        <v>366</v>
      </c>
      <c r="Z1" s="4" t="s">
        <v>336</v>
      </c>
      <c r="AA1" s="4" t="s">
        <v>344</v>
      </c>
      <c r="AB1" s="4" t="s">
        <v>364</v>
      </c>
      <c r="AC1" s="4" t="s">
        <v>334</v>
      </c>
      <c r="AD1" s="4" t="s">
        <v>356</v>
      </c>
      <c r="AE1" s="4" t="s">
        <v>358</v>
      </c>
      <c r="AF1" s="4" t="s">
        <v>332</v>
      </c>
    </row>
    <row r="2" spans="1:32" hidden="1" outlineLevel="1" x14ac:dyDescent="0.35">
      <c r="A2" s="3">
        <v>8</v>
      </c>
      <c r="B2" s="3"/>
      <c r="C2" s="3"/>
      <c r="D2" s="3"/>
      <c r="E2" s="3"/>
      <c r="F2" s="3"/>
      <c r="G2" s="3"/>
      <c r="X2" s="4">
        <v>2734</v>
      </c>
      <c r="Y2" s="4">
        <v>2728</v>
      </c>
      <c r="Z2" s="4">
        <v>2732</v>
      </c>
      <c r="AA2" s="4">
        <v>2736</v>
      </c>
      <c r="AB2" s="4">
        <v>2730</v>
      </c>
      <c r="AC2" s="4">
        <v>2731</v>
      </c>
      <c r="AD2" s="4">
        <v>2729</v>
      </c>
      <c r="AE2" s="4">
        <v>2733</v>
      </c>
      <c r="AF2" s="4">
        <v>2735</v>
      </c>
    </row>
    <row r="3" spans="1:32" hidden="1" outlineLevel="1" x14ac:dyDescent="0.35">
      <c r="B3" s="3"/>
      <c r="C3" s="3"/>
      <c r="D3" s="3"/>
      <c r="E3" s="3"/>
      <c r="F3" s="3"/>
      <c r="G3" s="3"/>
    </row>
    <row r="4" spans="1:32" s="20" customFormat="1" ht="43.5" hidden="1" outlineLevel="1" x14ac:dyDescent="0.35">
      <c r="A4" s="89" t="s">
        <v>0</v>
      </c>
      <c r="B4" s="73"/>
      <c r="C4" s="73"/>
      <c r="D4" s="73"/>
      <c r="E4" s="73"/>
      <c r="F4" s="73"/>
      <c r="G4" s="73"/>
      <c r="H4" s="73" t="s">
        <v>1</v>
      </c>
      <c r="I4" s="129"/>
      <c r="J4" s="73" t="s">
        <v>2</v>
      </c>
      <c r="K4" s="73"/>
      <c r="L4" s="90" t="s">
        <v>3</v>
      </c>
      <c r="M4" s="73"/>
      <c r="N4" s="73" t="s">
        <v>4</v>
      </c>
      <c r="O4" s="86" t="s">
        <v>6</v>
      </c>
      <c r="P4" s="86" t="s">
        <v>8</v>
      </c>
      <c r="Q4" s="86" t="s">
        <v>9</v>
      </c>
      <c r="R4" s="86"/>
      <c r="S4" s="73" t="s">
        <v>10</v>
      </c>
      <c r="T4" s="73" t="s">
        <v>11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59" t="s">
        <v>617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</row>
    <row r="7" spans="1:32" ht="15.5" x14ac:dyDescent="0.35">
      <c r="B7" s="3"/>
      <c r="C7" s="3"/>
      <c r="D7" s="3"/>
      <c r="E7" s="3"/>
      <c r="F7" s="3"/>
      <c r="G7" s="3"/>
      <c r="L7" s="75"/>
      <c r="M7" s="74"/>
      <c r="N7" s="4"/>
      <c r="O7" s="4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6" customFormat="1" ht="52.5" collapsed="1" x14ac:dyDescent="0.35">
      <c r="A9" s="5" t="s">
        <v>42</v>
      </c>
      <c r="B9" s="5" t="s">
        <v>19</v>
      </c>
      <c r="C9" s="5" t="s">
        <v>20</v>
      </c>
      <c r="D9" s="5" t="s">
        <v>21</v>
      </c>
      <c r="E9" s="5" t="s">
        <v>22</v>
      </c>
      <c r="F9" s="5" t="s">
        <v>23</v>
      </c>
      <c r="G9" s="5" t="s">
        <v>24</v>
      </c>
      <c r="H9" s="5" t="s">
        <v>25</v>
      </c>
      <c r="I9" s="5"/>
      <c r="J9" s="133" t="s">
        <v>26</v>
      </c>
      <c r="K9" s="134"/>
      <c r="L9" s="135" t="s">
        <v>27</v>
      </c>
      <c r="M9" s="134" t="s">
        <v>43</v>
      </c>
      <c r="N9" s="136" t="s">
        <v>44</v>
      </c>
      <c r="O9" s="136" t="s">
        <v>30</v>
      </c>
      <c r="P9" s="138" t="s">
        <v>8</v>
      </c>
      <c r="Q9" s="138" t="s">
        <v>9</v>
      </c>
      <c r="R9" s="138" t="s">
        <v>7</v>
      </c>
      <c r="S9" s="135" t="s">
        <v>31</v>
      </c>
      <c r="T9" s="135" t="s">
        <v>32</v>
      </c>
      <c r="U9" s="134" t="s">
        <v>39</v>
      </c>
      <c r="V9" s="134" t="s">
        <v>40</v>
      </c>
      <c r="W9" s="134" t="s">
        <v>41</v>
      </c>
      <c r="X9" s="134" t="s">
        <v>435</v>
      </c>
      <c r="Y9" s="134" t="s">
        <v>436</v>
      </c>
      <c r="Z9" s="134" t="s">
        <v>437</v>
      </c>
      <c r="AA9" s="134" t="s">
        <v>438</v>
      </c>
      <c r="AB9" s="134" t="s">
        <v>439</v>
      </c>
      <c r="AC9" s="134" t="s">
        <v>440</v>
      </c>
      <c r="AD9" s="134" t="s">
        <v>441</v>
      </c>
      <c r="AE9" s="134" t="s">
        <v>442</v>
      </c>
      <c r="AF9" s="142" t="s">
        <v>443</v>
      </c>
    </row>
    <row r="10" spans="1:32" x14ac:dyDescent="0.35">
      <c r="A10" s="7">
        <v>9</v>
      </c>
      <c r="B10" s="7" t="b">
        <v>1</v>
      </c>
      <c r="C10" s="7" t="b">
        <v>0</v>
      </c>
      <c r="D10" s="7">
        <v>10</v>
      </c>
      <c r="E10" s="7">
        <v>-9</v>
      </c>
      <c r="F10" s="7">
        <v>1</v>
      </c>
      <c r="G10" s="7" t="b">
        <v>1</v>
      </c>
      <c r="H10" s="7">
        <v>1</v>
      </c>
      <c r="I10" s="7"/>
      <c r="J10" s="19">
        <v>1</v>
      </c>
      <c r="K10" s="152"/>
      <c r="L10" s="7" t="s">
        <v>418</v>
      </c>
      <c r="M10" s="12">
        <v>3</v>
      </c>
      <c r="N10" s="17">
        <v>-15</v>
      </c>
      <c r="O10" s="17">
        <v>371</v>
      </c>
      <c r="P10" s="17" t="s">
        <v>444</v>
      </c>
      <c r="Q10" s="17" t="s">
        <v>445</v>
      </c>
      <c r="R10" s="17" t="s">
        <v>446</v>
      </c>
      <c r="S10" s="9">
        <v>1698649899</v>
      </c>
      <c r="T10" s="9" t="b">
        <v>1</v>
      </c>
      <c r="U10" s="11" t="s">
        <v>1</v>
      </c>
      <c r="V10" s="11" t="b">
        <v>0</v>
      </c>
      <c r="W10" s="11" t="b">
        <v>0</v>
      </c>
      <c r="X10" s="11" t="s">
        <v>618</v>
      </c>
      <c r="Y10" s="11" t="s">
        <v>619</v>
      </c>
      <c r="Z10" s="11" t="s">
        <v>620</v>
      </c>
      <c r="AA10" s="11" t="s">
        <v>621</v>
      </c>
      <c r="AB10" s="11" t="s">
        <v>622</v>
      </c>
      <c r="AC10" s="11" t="s">
        <v>623</v>
      </c>
      <c r="AD10" s="11" t="s">
        <v>624</v>
      </c>
      <c r="AE10" s="11" t="s">
        <v>625</v>
      </c>
      <c r="AF10" s="18" t="s">
        <v>626</v>
      </c>
    </row>
    <row r="11" spans="1:32" x14ac:dyDescent="0.35">
      <c r="A11" s="7">
        <v>148</v>
      </c>
      <c r="B11" s="7" t="b">
        <v>1</v>
      </c>
      <c r="C11" s="7" t="b">
        <v>0</v>
      </c>
      <c r="D11" s="7">
        <v>31</v>
      </c>
      <c r="E11" s="7">
        <v>-29</v>
      </c>
      <c r="F11" s="7">
        <v>1</v>
      </c>
      <c r="G11" s="7" t="b">
        <v>0</v>
      </c>
      <c r="H11" s="7">
        <v>2</v>
      </c>
      <c r="I11" s="7"/>
      <c r="J11" s="19">
        <v>2</v>
      </c>
      <c r="K11" s="152"/>
      <c r="L11" s="7" t="s">
        <v>419</v>
      </c>
      <c r="M11" s="12">
        <v>4</v>
      </c>
      <c r="N11" s="17">
        <v>3</v>
      </c>
      <c r="O11" s="17">
        <v>368</v>
      </c>
      <c r="P11" s="12" t="s">
        <v>444</v>
      </c>
      <c r="Q11" s="12" t="s">
        <v>445</v>
      </c>
      <c r="R11" s="12" t="s">
        <v>448</v>
      </c>
      <c r="S11" s="7">
        <v>2116466589</v>
      </c>
      <c r="T11" s="7" t="b">
        <v>1</v>
      </c>
      <c r="U11" s="11" t="s">
        <v>358</v>
      </c>
      <c r="V11" s="11" t="b">
        <v>0</v>
      </c>
      <c r="W11" s="11" t="b">
        <v>1</v>
      </c>
      <c r="X11" s="11" t="s">
        <v>627</v>
      </c>
      <c r="Y11" s="11" t="s">
        <v>628</v>
      </c>
      <c r="Z11" s="11" t="s">
        <v>629</v>
      </c>
      <c r="AA11" s="11" t="s">
        <v>630</v>
      </c>
      <c r="AB11" s="11" t="s">
        <v>631</v>
      </c>
      <c r="AC11" s="11" t="s">
        <v>632</v>
      </c>
      <c r="AD11" s="11" t="s">
        <v>633</v>
      </c>
      <c r="AE11" s="11" t="s">
        <v>634</v>
      </c>
      <c r="AF11" s="18" t="s">
        <v>635</v>
      </c>
    </row>
    <row r="12" spans="1:32" x14ac:dyDescent="0.35">
      <c r="A12" s="7">
        <v>18</v>
      </c>
      <c r="B12" s="7" t="b">
        <v>1</v>
      </c>
      <c r="C12" s="7" t="b">
        <v>0</v>
      </c>
      <c r="D12" s="7">
        <v>53</v>
      </c>
      <c r="E12" s="7">
        <v>-50</v>
      </c>
      <c r="F12" s="7">
        <v>1</v>
      </c>
      <c r="G12" s="7" t="b">
        <v>1</v>
      </c>
      <c r="H12" s="7">
        <v>3</v>
      </c>
      <c r="I12" s="7"/>
      <c r="J12" s="19">
        <v>3</v>
      </c>
      <c r="K12" s="152"/>
      <c r="L12" s="7" t="s">
        <v>491</v>
      </c>
      <c r="M12" s="12">
        <v>4</v>
      </c>
      <c r="N12" s="17">
        <v>-9</v>
      </c>
      <c r="O12" s="17">
        <v>359</v>
      </c>
      <c r="P12" s="12" t="s">
        <v>444</v>
      </c>
      <c r="Q12" s="12" t="s">
        <v>452</v>
      </c>
      <c r="R12" s="12" t="s">
        <v>448</v>
      </c>
      <c r="S12" s="7">
        <v>1293494243</v>
      </c>
      <c r="T12" s="7" t="b">
        <v>1</v>
      </c>
      <c r="U12" s="11" t="s">
        <v>358</v>
      </c>
      <c r="V12" s="11" t="b">
        <v>0</v>
      </c>
      <c r="W12" s="11" t="b">
        <v>1</v>
      </c>
      <c r="X12" s="11" t="s">
        <v>636</v>
      </c>
      <c r="Y12" s="11" t="s">
        <v>637</v>
      </c>
      <c r="Z12" s="11" t="s">
        <v>638</v>
      </c>
      <c r="AA12" s="11" t="s">
        <v>639</v>
      </c>
      <c r="AB12" s="11" t="s">
        <v>640</v>
      </c>
      <c r="AC12" s="11" t="s">
        <v>641</v>
      </c>
      <c r="AD12" s="11" t="s">
        <v>642</v>
      </c>
      <c r="AE12" s="11" t="s">
        <v>643</v>
      </c>
      <c r="AF12" s="18" t="s">
        <v>644</v>
      </c>
    </row>
    <row r="13" spans="1:32" s="8" customFormat="1" x14ac:dyDescent="0.35">
      <c r="A13" s="7">
        <v>105</v>
      </c>
      <c r="B13" s="7" t="b">
        <v>1</v>
      </c>
      <c r="C13" s="7" t="b">
        <v>0</v>
      </c>
      <c r="D13" s="7">
        <v>44</v>
      </c>
      <c r="E13" s="7">
        <v>-40</v>
      </c>
      <c r="F13" s="7">
        <v>1</v>
      </c>
      <c r="G13" s="7" t="b">
        <v>0</v>
      </c>
      <c r="H13" s="7">
        <v>4</v>
      </c>
      <c r="I13" s="7"/>
      <c r="J13" s="19">
        <v>4</v>
      </c>
      <c r="K13" s="152"/>
      <c r="L13" s="7" t="s">
        <v>498</v>
      </c>
      <c r="M13" s="12">
        <v>3</v>
      </c>
      <c r="N13" s="17">
        <v>-9</v>
      </c>
      <c r="O13" s="17">
        <v>354</v>
      </c>
      <c r="P13" s="12" t="s">
        <v>444</v>
      </c>
      <c r="Q13" s="12" t="s">
        <v>452</v>
      </c>
      <c r="R13" s="12" t="s">
        <v>448</v>
      </c>
      <c r="S13" s="7">
        <v>847448248</v>
      </c>
      <c r="T13" s="7" t="b">
        <v>1</v>
      </c>
      <c r="U13" s="11" t="s">
        <v>348</v>
      </c>
      <c r="V13" s="11" t="b">
        <v>0</v>
      </c>
      <c r="W13" s="11" t="b">
        <v>0</v>
      </c>
      <c r="X13" s="11" t="s">
        <v>645</v>
      </c>
      <c r="Y13" s="11" t="s">
        <v>646</v>
      </c>
      <c r="Z13" s="11" t="s">
        <v>647</v>
      </c>
      <c r="AA13" s="11" t="s">
        <v>648</v>
      </c>
      <c r="AB13" s="11" t="s">
        <v>649</v>
      </c>
      <c r="AC13" s="11" t="s">
        <v>650</v>
      </c>
      <c r="AD13" s="11" t="s">
        <v>633</v>
      </c>
      <c r="AE13" s="11" t="s">
        <v>634</v>
      </c>
      <c r="AF13" s="18" t="s">
        <v>651</v>
      </c>
    </row>
    <row r="14" spans="1:32" x14ac:dyDescent="0.35">
      <c r="A14" s="7">
        <v>53</v>
      </c>
      <c r="B14" s="7" t="b">
        <v>1</v>
      </c>
      <c r="C14" s="7" t="b">
        <v>0</v>
      </c>
      <c r="D14" s="7">
        <v>44</v>
      </c>
      <c r="E14" s="7">
        <v>-39</v>
      </c>
      <c r="F14" s="7">
        <v>1</v>
      </c>
      <c r="G14" s="7" t="b">
        <v>1</v>
      </c>
      <c r="H14" s="7">
        <v>5</v>
      </c>
      <c r="I14" s="7"/>
      <c r="J14" s="19">
        <v>5</v>
      </c>
      <c r="K14" s="152"/>
      <c r="L14" s="7" t="s">
        <v>490</v>
      </c>
      <c r="M14" s="12">
        <v>3</v>
      </c>
      <c r="N14" s="17">
        <v>-11</v>
      </c>
      <c r="O14" s="17">
        <v>352</v>
      </c>
      <c r="P14" s="12" t="s">
        <v>444</v>
      </c>
      <c r="Q14" s="12" t="s">
        <v>445</v>
      </c>
      <c r="R14" s="12" t="s">
        <v>448</v>
      </c>
      <c r="S14" s="7">
        <v>1332422697</v>
      </c>
      <c r="T14" s="7" t="b">
        <v>1</v>
      </c>
      <c r="U14" s="11" t="s">
        <v>354</v>
      </c>
      <c r="V14" s="11" t="b">
        <v>0</v>
      </c>
      <c r="W14" s="11" t="b">
        <v>0</v>
      </c>
      <c r="X14" s="11" t="s">
        <v>627</v>
      </c>
      <c r="Y14" s="11" t="s">
        <v>652</v>
      </c>
      <c r="Z14" s="11" t="s">
        <v>647</v>
      </c>
      <c r="AA14" s="11" t="s">
        <v>653</v>
      </c>
      <c r="AB14" s="11" t="s">
        <v>654</v>
      </c>
      <c r="AC14" s="11" t="s">
        <v>655</v>
      </c>
      <c r="AD14" s="11" t="s">
        <v>633</v>
      </c>
      <c r="AE14" s="11" t="s">
        <v>634</v>
      </c>
      <c r="AF14" s="18" t="s">
        <v>656</v>
      </c>
    </row>
    <row r="15" spans="1:32" x14ac:dyDescent="0.35">
      <c r="A15" s="7">
        <v>17</v>
      </c>
      <c r="B15" s="7" t="b">
        <v>1</v>
      </c>
      <c r="C15" s="7" t="b">
        <v>0</v>
      </c>
      <c r="D15" s="7">
        <v>3</v>
      </c>
      <c r="E15" s="7">
        <v>3</v>
      </c>
      <c r="F15" s="7">
        <v>1</v>
      </c>
      <c r="G15" s="7" t="b">
        <v>0</v>
      </c>
      <c r="H15" s="7">
        <v>6</v>
      </c>
      <c r="I15" s="7"/>
      <c r="J15" s="19">
        <v>6</v>
      </c>
      <c r="K15" s="152"/>
      <c r="L15" s="7" t="s">
        <v>451</v>
      </c>
      <c r="M15" s="12">
        <v>3</v>
      </c>
      <c r="N15" s="17">
        <v>-9</v>
      </c>
      <c r="O15" s="17">
        <v>350</v>
      </c>
      <c r="P15" s="12" t="s">
        <v>444</v>
      </c>
      <c r="Q15" s="12" t="s">
        <v>452</v>
      </c>
      <c r="R15" s="12" t="s">
        <v>446</v>
      </c>
      <c r="S15" s="7">
        <v>1325971856</v>
      </c>
      <c r="T15" s="7" t="b">
        <v>1</v>
      </c>
      <c r="U15" s="11" t="s">
        <v>1</v>
      </c>
      <c r="V15" s="11" t="b">
        <v>0</v>
      </c>
      <c r="W15" s="11" t="b">
        <v>0</v>
      </c>
      <c r="X15" s="11" t="s">
        <v>627</v>
      </c>
      <c r="Y15" s="11" t="s">
        <v>652</v>
      </c>
      <c r="Z15" s="11" t="s">
        <v>657</v>
      </c>
      <c r="AA15" s="11" t="s">
        <v>648</v>
      </c>
      <c r="AB15" s="11" t="s">
        <v>640</v>
      </c>
      <c r="AC15" s="11" t="s">
        <v>658</v>
      </c>
      <c r="AD15" s="11" t="s">
        <v>633</v>
      </c>
      <c r="AE15" s="11" t="s">
        <v>634</v>
      </c>
      <c r="AF15" s="18" t="s">
        <v>635</v>
      </c>
    </row>
    <row r="16" spans="1:32" x14ac:dyDescent="0.35">
      <c r="A16" s="7">
        <v>171</v>
      </c>
      <c r="B16" s="7" t="b">
        <v>1</v>
      </c>
      <c r="C16" s="7" t="b">
        <v>0</v>
      </c>
      <c r="D16" s="7">
        <v>53</v>
      </c>
      <c r="E16" s="7">
        <v>-46</v>
      </c>
      <c r="F16" s="7">
        <v>1</v>
      </c>
      <c r="G16" s="7" t="b">
        <v>1</v>
      </c>
      <c r="H16" s="7">
        <v>7</v>
      </c>
      <c r="I16" s="7"/>
      <c r="J16" s="19">
        <v>7</v>
      </c>
      <c r="K16" s="152"/>
      <c r="L16" s="7" t="s">
        <v>508</v>
      </c>
      <c r="M16" s="12">
        <v>3</v>
      </c>
      <c r="N16" s="17">
        <v>-11</v>
      </c>
      <c r="O16" s="17">
        <v>348</v>
      </c>
      <c r="P16" s="12" t="s">
        <v>444</v>
      </c>
      <c r="Q16" s="12" t="s">
        <v>452</v>
      </c>
      <c r="R16" s="12" t="s">
        <v>446</v>
      </c>
      <c r="S16" s="7">
        <v>959801772</v>
      </c>
      <c r="T16" s="7" t="b">
        <v>1</v>
      </c>
      <c r="U16" s="11" t="s">
        <v>356</v>
      </c>
      <c r="V16" s="11" t="b">
        <v>0</v>
      </c>
      <c r="W16" s="11" t="b">
        <v>1</v>
      </c>
      <c r="X16" s="11" t="s">
        <v>618</v>
      </c>
      <c r="Y16" s="11" t="s">
        <v>619</v>
      </c>
      <c r="Z16" s="11" t="s">
        <v>620</v>
      </c>
      <c r="AA16" s="11" t="s">
        <v>621</v>
      </c>
      <c r="AB16" s="11" t="s">
        <v>622</v>
      </c>
      <c r="AC16" s="11" t="s">
        <v>658</v>
      </c>
      <c r="AD16" s="11" t="s">
        <v>659</v>
      </c>
      <c r="AE16" s="11" t="s">
        <v>625</v>
      </c>
      <c r="AF16" s="18" t="s">
        <v>626</v>
      </c>
    </row>
    <row r="17" spans="1:32" x14ac:dyDescent="0.35">
      <c r="A17" s="7">
        <v>40</v>
      </c>
      <c r="B17" s="7" t="b">
        <v>1</v>
      </c>
      <c r="C17" s="7" t="b">
        <v>0</v>
      </c>
      <c r="D17" s="7">
        <v>10</v>
      </c>
      <c r="E17" s="7">
        <v>-2</v>
      </c>
      <c r="F17" s="7">
        <v>1</v>
      </c>
      <c r="G17" s="7" t="b">
        <v>0</v>
      </c>
      <c r="H17" s="7">
        <v>8</v>
      </c>
      <c r="I17" s="7"/>
      <c r="J17" s="19">
        <v>8</v>
      </c>
      <c r="K17" s="152"/>
      <c r="L17" s="7" t="s">
        <v>456</v>
      </c>
      <c r="M17" s="12">
        <v>4</v>
      </c>
      <c r="N17" s="17">
        <v>7</v>
      </c>
      <c r="O17" s="17">
        <v>347</v>
      </c>
      <c r="P17" s="12" t="s">
        <v>444</v>
      </c>
      <c r="Q17" s="12" t="s">
        <v>452</v>
      </c>
      <c r="R17" s="12" t="s">
        <v>448</v>
      </c>
      <c r="S17" s="7">
        <v>1300199718</v>
      </c>
      <c r="T17" s="7" t="b">
        <v>1</v>
      </c>
      <c r="U17" s="11" t="s">
        <v>360</v>
      </c>
      <c r="V17" s="11" t="b">
        <v>0</v>
      </c>
      <c r="W17" s="11" t="b">
        <v>0</v>
      </c>
      <c r="X17" s="11" t="s">
        <v>618</v>
      </c>
      <c r="Y17" s="11" t="s">
        <v>619</v>
      </c>
      <c r="Z17" s="11" t="s">
        <v>620</v>
      </c>
      <c r="AA17" s="11" t="s">
        <v>660</v>
      </c>
      <c r="AB17" s="11" t="s">
        <v>622</v>
      </c>
      <c r="AC17" s="11" t="s">
        <v>658</v>
      </c>
      <c r="AD17" s="11" t="s">
        <v>659</v>
      </c>
      <c r="AE17" s="11" t="s">
        <v>625</v>
      </c>
      <c r="AF17" s="18" t="s">
        <v>626</v>
      </c>
    </row>
    <row r="18" spans="1:32" x14ac:dyDescent="0.35">
      <c r="A18" s="7">
        <v>153</v>
      </c>
      <c r="B18" s="7" t="b">
        <v>1</v>
      </c>
      <c r="C18" s="7" t="b">
        <v>0</v>
      </c>
      <c r="D18" s="7">
        <v>3</v>
      </c>
      <c r="E18" s="7">
        <v>6</v>
      </c>
      <c r="F18" s="7">
        <v>1</v>
      </c>
      <c r="G18" s="7" t="b">
        <v>1</v>
      </c>
      <c r="H18" s="7">
        <v>9</v>
      </c>
      <c r="I18" s="7"/>
      <c r="J18" s="19">
        <v>9</v>
      </c>
      <c r="K18" s="152"/>
      <c r="L18" s="7" t="s">
        <v>450</v>
      </c>
      <c r="M18" s="12">
        <v>4</v>
      </c>
      <c r="N18" s="17">
        <v>-5</v>
      </c>
      <c r="O18" s="17">
        <v>343</v>
      </c>
      <c r="P18" s="12" t="s">
        <v>448</v>
      </c>
      <c r="Q18" s="12" t="s">
        <v>445</v>
      </c>
      <c r="R18" s="12" t="s">
        <v>449</v>
      </c>
      <c r="S18" s="7">
        <v>1207678209</v>
      </c>
      <c r="T18" s="7" t="b">
        <v>1</v>
      </c>
      <c r="U18" s="11" t="s">
        <v>350</v>
      </c>
      <c r="V18" s="11" t="b">
        <v>0</v>
      </c>
      <c r="W18" s="11" t="b">
        <v>0</v>
      </c>
      <c r="X18" s="11" t="s">
        <v>618</v>
      </c>
      <c r="Y18" s="11" t="s">
        <v>661</v>
      </c>
      <c r="Z18" s="11" t="s">
        <v>662</v>
      </c>
      <c r="AA18" s="11" t="s">
        <v>621</v>
      </c>
      <c r="AB18" s="11" t="s">
        <v>622</v>
      </c>
      <c r="AC18" s="11" t="s">
        <v>663</v>
      </c>
      <c r="AD18" s="11" t="s">
        <v>624</v>
      </c>
      <c r="AE18" s="11" t="s">
        <v>625</v>
      </c>
      <c r="AF18" s="18" t="s">
        <v>626</v>
      </c>
    </row>
    <row r="19" spans="1:32" x14ac:dyDescent="0.35">
      <c r="A19" s="7">
        <v>230</v>
      </c>
      <c r="B19" s="7" t="b">
        <v>1</v>
      </c>
      <c r="C19" s="7" t="b">
        <v>0</v>
      </c>
      <c r="D19" s="7">
        <v>5</v>
      </c>
      <c r="E19" s="7">
        <v>5</v>
      </c>
      <c r="F19" s="7">
        <v>1</v>
      </c>
      <c r="G19" s="7" t="b">
        <v>0</v>
      </c>
      <c r="H19" s="7">
        <v>10</v>
      </c>
      <c r="I19" s="7"/>
      <c r="J19" s="19">
        <v>10</v>
      </c>
      <c r="K19" s="152"/>
      <c r="L19" s="7" t="s">
        <v>462</v>
      </c>
      <c r="M19" s="12">
        <v>2</v>
      </c>
      <c r="N19" s="17">
        <v>-19</v>
      </c>
      <c r="O19" s="17">
        <v>340</v>
      </c>
      <c r="P19" s="12" t="s">
        <v>444</v>
      </c>
      <c r="Q19" s="12" t="s">
        <v>445</v>
      </c>
      <c r="R19" s="12" t="s">
        <v>448</v>
      </c>
      <c r="S19" s="7">
        <v>670433455</v>
      </c>
      <c r="T19" s="7" t="b">
        <v>1</v>
      </c>
      <c r="U19" s="11" t="s">
        <v>350</v>
      </c>
      <c r="V19" s="11" t="b">
        <v>0</v>
      </c>
      <c r="W19" s="11" t="b">
        <v>0</v>
      </c>
      <c r="X19" s="11" t="s">
        <v>664</v>
      </c>
      <c r="Y19" s="11" t="s">
        <v>628</v>
      </c>
      <c r="Z19" s="11" t="s">
        <v>629</v>
      </c>
      <c r="AA19" s="11" t="s">
        <v>639</v>
      </c>
      <c r="AB19" s="11" t="s">
        <v>665</v>
      </c>
      <c r="AC19" s="11" t="s">
        <v>663</v>
      </c>
      <c r="AD19" s="11" t="s">
        <v>659</v>
      </c>
      <c r="AE19" s="11" t="s">
        <v>643</v>
      </c>
      <c r="AF19" s="18" t="s">
        <v>666</v>
      </c>
    </row>
    <row r="20" spans="1:32" s="8" customFormat="1" x14ac:dyDescent="0.35">
      <c r="A20" s="7">
        <v>287</v>
      </c>
      <c r="B20" s="7" t="b">
        <v>1</v>
      </c>
      <c r="C20" s="7" t="b">
        <v>0</v>
      </c>
      <c r="D20" s="7">
        <v>10</v>
      </c>
      <c r="E20" s="7">
        <v>1</v>
      </c>
      <c r="F20" s="7">
        <v>1</v>
      </c>
      <c r="G20" s="7" t="b">
        <v>1</v>
      </c>
      <c r="H20" s="7">
        <v>11</v>
      </c>
      <c r="I20" s="7"/>
      <c r="J20" s="19">
        <v>11</v>
      </c>
      <c r="K20" s="152"/>
      <c r="L20" s="7" t="s">
        <v>457</v>
      </c>
      <c r="M20" s="12">
        <v>4</v>
      </c>
      <c r="N20" s="17">
        <v>-11</v>
      </c>
      <c r="O20" s="17">
        <v>336</v>
      </c>
      <c r="P20" s="12" t="s">
        <v>444</v>
      </c>
      <c r="Q20" s="12" t="s">
        <v>445</v>
      </c>
      <c r="R20" s="12" t="s">
        <v>448</v>
      </c>
      <c r="S20" s="7">
        <v>448011169</v>
      </c>
      <c r="T20" s="7" t="b">
        <v>1</v>
      </c>
      <c r="U20" s="11" t="s">
        <v>348</v>
      </c>
      <c r="V20" s="11" t="b">
        <v>0</v>
      </c>
      <c r="W20" s="11" t="b">
        <v>0</v>
      </c>
      <c r="X20" s="11" t="s">
        <v>667</v>
      </c>
      <c r="Y20" s="11" t="s">
        <v>668</v>
      </c>
      <c r="Z20" s="11" t="s">
        <v>629</v>
      </c>
      <c r="AA20" s="11" t="s">
        <v>669</v>
      </c>
      <c r="AB20" s="11" t="s">
        <v>670</v>
      </c>
      <c r="AC20" s="11" t="s">
        <v>671</v>
      </c>
      <c r="AD20" s="11" t="s">
        <v>672</v>
      </c>
      <c r="AE20" s="11" t="s">
        <v>634</v>
      </c>
      <c r="AF20" s="18" t="s">
        <v>673</v>
      </c>
    </row>
    <row r="21" spans="1:32" x14ac:dyDescent="0.35">
      <c r="A21" s="7">
        <v>104</v>
      </c>
      <c r="B21" s="7" t="b">
        <v>1</v>
      </c>
      <c r="C21" s="7" t="b">
        <v>0</v>
      </c>
      <c r="D21" s="7">
        <v>10</v>
      </c>
      <c r="E21" s="7">
        <v>1</v>
      </c>
      <c r="F21" s="7">
        <v>2</v>
      </c>
      <c r="G21" s="7" t="b">
        <v>1</v>
      </c>
      <c r="H21" s="7">
        <v>12</v>
      </c>
      <c r="I21" s="7"/>
      <c r="J21" s="19">
        <v>11</v>
      </c>
      <c r="K21" s="152"/>
      <c r="L21" s="7" t="s">
        <v>453</v>
      </c>
      <c r="M21" s="12">
        <v>5</v>
      </c>
      <c r="N21" s="17">
        <v>3</v>
      </c>
      <c r="O21" s="17">
        <v>336</v>
      </c>
      <c r="P21" s="12" t="s">
        <v>444</v>
      </c>
      <c r="Q21" s="12" t="s">
        <v>445</v>
      </c>
      <c r="R21" s="12" t="s">
        <v>448</v>
      </c>
      <c r="S21" s="7">
        <v>1256986433</v>
      </c>
      <c r="T21" s="7" t="b">
        <v>1</v>
      </c>
      <c r="U21" s="11" t="s">
        <v>356</v>
      </c>
      <c r="V21" s="11" t="b">
        <v>0</v>
      </c>
      <c r="W21" s="11" t="b">
        <v>1</v>
      </c>
      <c r="X21" s="11" t="s">
        <v>674</v>
      </c>
      <c r="Y21" s="11" t="s">
        <v>619</v>
      </c>
      <c r="Z21" s="11" t="s">
        <v>620</v>
      </c>
      <c r="AA21" s="11" t="s">
        <v>630</v>
      </c>
      <c r="AB21" s="11" t="s">
        <v>665</v>
      </c>
      <c r="AC21" s="11" t="s">
        <v>650</v>
      </c>
      <c r="AD21" s="11" t="s">
        <v>642</v>
      </c>
      <c r="AE21" s="11" t="s">
        <v>643</v>
      </c>
      <c r="AF21" s="18" t="s">
        <v>666</v>
      </c>
    </row>
    <row r="22" spans="1:32" x14ac:dyDescent="0.35">
      <c r="A22" s="7">
        <v>167</v>
      </c>
      <c r="B22" s="7" t="b">
        <v>1</v>
      </c>
      <c r="C22" s="7" t="b">
        <v>0</v>
      </c>
      <c r="D22" s="7">
        <v>5</v>
      </c>
      <c r="E22" s="7">
        <v>8</v>
      </c>
      <c r="F22" s="7">
        <v>1</v>
      </c>
      <c r="G22" s="7" t="b">
        <v>0</v>
      </c>
      <c r="H22" s="7">
        <v>13</v>
      </c>
      <c r="I22" s="7"/>
      <c r="J22" s="19">
        <v>13</v>
      </c>
      <c r="K22" s="152"/>
      <c r="L22" s="7" t="s">
        <v>458</v>
      </c>
      <c r="M22" s="12">
        <v>2</v>
      </c>
      <c r="N22" s="17">
        <v>-17</v>
      </c>
      <c r="O22" s="17">
        <v>335</v>
      </c>
      <c r="P22" s="12" t="s">
        <v>444</v>
      </c>
      <c r="Q22" s="12" t="s">
        <v>445</v>
      </c>
      <c r="R22" s="12" t="s">
        <v>448</v>
      </c>
      <c r="S22" s="7">
        <v>1601739070</v>
      </c>
      <c r="T22" s="7" t="b">
        <v>1</v>
      </c>
      <c r="U22" s="11" t="s">
        <v>340</v>
      </c>
      <c r="V22" s="11" t="b">
        <v>0</v>
      </c>
      <c r="W22" s="11" t="b">
        <v>0</v>
      </c>
      <c r="X22" s="11" t="s">
        <v>664</v>
      </c>
      <c r="Y22" s="11" t="s">
        <v>675</v>
      </c>
      <c r="Z22" s="11" t="s">
        <v>647</v>
      </c>
      <c r="AA22" s="11" t="s">
        <v>676</v>
      </c>
      <c r="AB22" s="11" t="s">
        <v>622</v>
      </c>
      <c r="AC22" s="11" t="s">
        <v>632</v>
      </c>
      <c r="AD22" s="11" t="s">
        <v>659</v>
      </c>
      <c r="AE22" s="11" t="s">
        <v>625</v>
      </c>
      <c r="AF22" s="18" t="s">
        <v>651</v>
      </c>
    </row>
    <row r="23" spans="1:32" s="8" customFormat="1" x14ac:dyDescent="0.35">
      <c r="A23" s="7">
        <v>238</v>
      </c>
      <c r="B23" s="7" t="b">
        <v>1</v>
      </c>
      <c r="C23" s="7" t="b">
        <v>0</v>
      </c>
      <c r="D23" s="7">
        <v>1</v>
      </c>
      <c r="E23" s="7">
        <v>12</v>
      </c>
      <c r="F23" s="7">
        <v>2</v>
      </c>
      <c r="G23" s="7" t="b">
        <v>0</v>
      </c>
      <c r="H23" s="7">
        <v>14</v>
      </c>
      <c r="I23" s="7"/>
      <c r="J23" s="19">
        <v>13</v>
      </c>
      <c r="K23" s="152"/>
      <c r="L23" s="7" t="s">
        <v>417</v>
      </c>
      <c r="M23" s="12">
        <v>4</v>
      </c>
      <c r="N23" s="17">
        <v>-7</v>
      </c>
      <c r="O23" s="17">
        <v>335</v>
      </c>
      <c r="P23" s="12" t="s">
        <v>444</v>
      </c>
      <c r="Q23" s="12" t="s">
        <v>445</v>
      </c>
      <c r="R23" s="12" t="s">
        <v>446</v>
      </c>
      <c r="S23" s="7">
        <v>205841504</v>
      </c>
      <c r="T23" s="7" t="b">
        <v>1</v>
      </c>
      <c r="U23" s="11" t="s">
        <v>362</v>
      </c>
      <c r="V23" s="11" t="b">
        <v>0</v>
      </c>
      <c r="W23" s="11" t="b">
        <v>0</v>
      </c>
      <c r="X23" s="11" t="s">
        <v>618</v>
      </c>
      <c r="Y23" s="11" t="s">
        <v>619</v>
      </c>
      <c r="Z23" s="11" t="s">
        <v>620</v>
      </c>
      <c r="AA23" s="11" t="s">
        <v>621</v>
      </c>
      <c r="AB23" s="11" t="s">
        <v>622</v>
      </c>
      <c r="AC23" s="11" t="s">
        <v>658</v>
      </c>
      <c r="AD23" s="11" t="s">
        <v>624</v>
      </c>
      <c r="AE23" s="11" t="s">
        <v>625</v>
      </c>
      <c r="AF23" s="18" t="s">
        <v>626</v>
      </c>
    </row>
    <row r="24" spans="1:32" s="8" customFormat="1" x14ac:dyDescent="0.35">
      <c r="A24" s="7">
        <v>38</v>
      </c>
      <c r="B24" s="7" t="b">
        <v>1</v>
      </c>
      <c r="C24" s="7" t="b">
        <v>0</v>
      </c>
      <c r="D24" s="7">
        <v>98</v>
      </c>
      <c r="E24" s="7">
        <v>-83</v>
      </c>
      <c r="F24" s="7">
        <v>1</v>
      </c>
      <c r="G24" s="7" t="b">
        <v>1</v>
      </c>
      <c r="H24" s="7">
        <v>15</v>
      </c>
      <c r="I24" s="7"/>
      <c r="J24" s="19">
        <v>15</v>
      </c>
      <c r="K24" s="152"/>
      <c r="L24" s="7" t="s">
        <v>561</v>
      </c>
      <c r="M24" s="12">
        <v>1</v>
      </c>
      <c r="N24" s="17">
        <v>-35</v>
      </c>
      <c r="O24" s="17">
        <v>330</v>
      </c>
      <c r="P24" s="12" t="s">
        <v>444</v>
      </c>
      <c r="Q24" s="12" t="s">
        <v>452</v>
      </c>
      <c r="R24" s="12" t="s">
        <v>446</v>
      </c>
      <c r="S24" s="7">
        <v>1473774307</v>
      </c>
      <c r="T24" s="7" t="b">
        <v>1</v>
      </c>
      <c r="U24" s="11" t="s">
        <v>346</v>
      </c>
      <c r="V24" s="11" t="b">
        <v>0</v>
      </c>
      <c r="W24" s="11" t="b">
        <v>0</v>
      </c>
      <c r="X24" s="11" t="s">
        <v>664</v>
      </c>
      <c r="Y24" s="11" t="s">
        <v>677</v>
      </c>
      <c r="Z24" s="11" t="s">
        <v>638</v>
      </c>
      <c r="AA24" s="11" t="s">
        <v>653</v>
      </c>
      <c r="AB24" s="11" t="s">
        <v>649</v>
      </c>
      <c r="AC24" s="11" t="s">
        <v>678</v>
      </c>
      <c r="AD24" s="11" t="s">
        <v>659</v>
      </c>
      <c r="AE24" s="11" t="s">
        <v>679</v>
      </c>
      <c r="AF24" s="18" t="s">
        <v>680</v>
      </c>
    </row>
    <row r="25" spans="1:32" x14ac:dyDescent="0.35">
      <c r="A25" s="7">
        <v>39</v>
      </c>
      <c r="B25" s="7" t="b">
        <v>1</v>
      </c>
      <c r="C25" s="7" t="b">
        <v>0</v>
      </c>
      <c r="D25" s="7">
        <v>31</v>
      </c>
      <c r="E25" s="7">
        <v>-15</v>
      </c>
      <c r="F25" s="7">
        <v>1</v>
      </c>
      <c r="G25" s="7" t="b">
        <v>0</v>
      </c>
      <c r="H25" s="7">
        <v>16</v>
      </c>
      <c r="I25" s="7"/>
      <c r="J25" s="19">
        <v>16</v>
      </c>
      <c r="K25" s="152"/>
      <c r="L25" s="7" t="s">
        <v>479</v>
      </c>
      <c r="M25" s="12">
        <v>3</v>
      </c>
      <c r="N25" s="17">
        <v>-15</v>
      </c>
      <c r="O25" s="17">
        <v>329</v>
      </c>
      <c r="P25" s="12" t="s">
        <v>444</v>
      </c>
      <c r="Q25" s="12" t="s">
        <v>452</v>
      </c>
      <c r="R25" s="12" t="s">
        <v>448</v>
      </c>
      <c r="S25" s="7">
        <v>1487470518</v>
      </c>
      <c r="T25" s="7" t="b">
        <v>1</v>
      </c>
      <c r="U25" s="11" t="s">
        <v>348</v>
      </c>
      <c r="V25" s="11" t="b">
        <v>0</v>
      </c>
      <c r="W25" s="11" t="b">
        <v>0</v>
      </c>
      <c r="X25" s="11" t="s">
        <v>645</v>
      </c>
      <c r="Y25" s="11" t="s">
        <v>628</v>
      </c>
      <c r="Z25" s="11" t="s">
        <v>629</v>
      </c>
      <c r="AA25" s="11" t="s">
        <v>653</v>
      </c>
      <c r="AB25" s="11" t="s">
        <v>681</v>
      </c>
      <c r="AC25" s="11" t="s">
        <v>663</v>
      </c>
      <c r="AD25" s="11" t="s">
        <v>633</v>
      </c>
      <c r="AE25" s="11" t="s">
        <v>643</v>
      </c>
      <c r="AF25" s="18" t="s">
        <v>680</v>
      </c>
    </row>
    <row r="26" spans="1:32" s="8" customFormat="1" x14ac:dyDescent="0.35">
      <c r="A26" s="7">
        <v>227</v>
      </c>
      <c r="B26" s="7" t="b">
        <v>1</v>
      </c>
      <c r="C26" s="7" t="b">
        <v>0</v>
      </c>
      <c r="D26" s="7">
        <v>31</v>
      </c>
      <c r="E26" s="7">
        <v>-14</v>
      </c>
      <c r="F26" s="7">
        <v>1</v>
      </c>
      <c r="G26" s="7" t="b">
        <v>1</v>
      </c>
      <c r="H26" s="7">
        <v>17</v>
      </c>
      <c r="I26" s="7"/>
      <c r="J26" s="19">
        <v>17</v>
      </c>
      <c r="K26" s="152"/>
      <c r="L26" s="7" t="s">
        <v>495</v>
      </c>
      <c r="M26" s="12">
        <v>2</v>
      </c>
      <c r="N26" s="17">
        <v>-21</v>
      </c>
      <c r="O26" s="17">
        <v>328</v>
      </c>
      <c r="P26" s="12" t="s">
        <v>444</v>
      </c>
      <c r="Q26" s="12" t="s">
        <v>445</v>
      </c>
      <c r="R26" s="12" t="s">
        <v>448</v>
      </c>
      <c r="S26" s="7">
        <v>1115618161</v>
      </c>
      <c r="T26" s="7" t="b">
        <v>1</v>
      </c>
      <c r="U26" s="11" t="s">
        <v>348</v>
      </c>
      <c r="V26" s="11" t="b">
        <v>0</v>
      </c>
      <c r="W26" s="11" t="b">
        <v>0</v>
      </c>
      <c r="X26" s="11" t="s">
        <v>682</v>
      </c>
      <c r="Y26" s="11" t="s">
        <v>646</v>
      </c>
      <c r="Z26" s="11" t="s">
        <v>683</v>
      </c>
      <c r="AA26" s="11" t="s">
        <v>639</v>
      </c>
      <c r="AB26" s="11" t="s">
        <v>640</v>
      </c>
      <c r="AC26" s="11" t="s">
        <v>684</v>
      </c>
      <c r="AD26" s="11" t="s">
        <v>685</v>
      </c>
      <c r="AE26" s="11" t="s">
        <v>634</v>
      </c>
      <c r="AF26" s="18" t="s">
        <v>686</v>
      </c>
    </row>
    <row r="27" spans="1:32" x14ac:dyDescent="0.35">
      <c r="A27" s="7">
        <v>256</v>
      </c>
      <c r="B27" s="7" t="b">
        <v>1</v>
      </c>
      <c r="C27" s="7" t="b">
        <v>0</v>
      </c>
      <c r="D27" s="7">
        <v>44</v>
      </c>
      <c r="E27" s="7">
        <v>-26</v>
      </c>
      <c r="F27" s="7">
        <v>1</v>
      </c>
      <c r="G27" s="7" t="b">
        <v>0</v>
      </c>
      <c r="H27" s="7">
        <v>18</v>
      </c>
      <c r="I27" s="7"/>
      <c r="J27" s="19">
        <v>18</v>
      </c>
      <c r="K27" s="152"/>
      <c r="L27" s="7" t="s">
        <v>422</v>
      </c>
      <c r="M27" s="12">
        <v>6</v>
      </c>
      <c r="N27" s="17">
        <v>17</v>
      </c>
      <c r="O27" s="17">
        <v>327</v>
      </c>
      <c r="P27" s="12" t="s">
        <v>444</v>
      </c>
      <c r="Q27" s="12" t="s">
        <v>445</v>
      </c>
      <c r="R27" s="12" t="s">
        <v>448</v>
      </c>
      <c r="S27" s="7">
        <v>1509710570</v>
      </c>
      <c r="T27" s="7" t="b">
        <v>0</v>
      </c>
      <c r="U27" s="11" t="s">
        <v>358</v>
      </c>
      <c r="V27" s="11" t="b">
        <v>0</v>
      </c>
      <c r="W27" s="11" t="b">
        <v>1</v>
      </c>
      <c r="X27" s="11" t="s">
        <v>687</v>
      </c>
      <c r="Y27" s="11" t="s">
        <v>688</v>
      </c>
      <c r="Z27" s="11" t="s">
        <v>620</v>
      </c>
      <c r="AA27" s="11" t="s">
        <v>660</v>
      </c>
      <c r="AB27" s="11" t="s">
        <v>689</v>
      </c>
      <c r="AC27" s="11" t="s">
        <v>658</v>
      </c>
      <c r="AD27" s="11" t="s">
        <v>659</v>
      </c>
      <c r="AE27" s="11" t="s">
        <v>625</v>
      </c>
      <c r="AF27" s="18" t="s">
        <v>690</v>
      </c>
    </row>
    <row r="28" spans="1:32" x14ac:dyDescent="0.35">
      <c r="A28" s="7">
        <v>7</v>
      </c>
      <c r="B28" s="7" t="b">
        <v>1</v>
      </c>
      <c r="C28" s="7" t="b">
        <v>0</v>
      </c>
      <c r="D28" s="7">
        <v>90</v>
      </c>
      <c r="E28" s="7">
        <v>-71</v>
      </c>
      <c r="F28" s="7">
        <v>1</v>
      </c>
      <c r="G28" s="7" t="b">
        <v>1</v>
      </c>
      <c r="H28" s="7">
        <v>19</v>
      </c>
      <c r="I28" s="7"/>
      <c r="J28" s="19">
        <v>19</v>
      </c>
      <c r="K28" s="152"/>
      <c r="L28" s="7" t="s">
        <v>535</v>
      </c>
      <c r="M28" s="12">
        <v>3</v>
      </c>
      <c r="N28" s="17">
        <v>-9</v>
      </c>
      <c r="O28" s="17">
        <v>325</v>
      </c>
      <c r="P28" s="12" t="s">
        <v>444</v>
      </c>
      <c r="Q28" s="12" t="s">
        <v>452</v>
      </c>
      <c r="R28" s="12" t="s">
        <v>448</v>
      </c>
      <c r="S28" s="7">
        <v>459459180</v>
      </c>
      <c r="T28" s="7" t="b">
        <v>1</v>
      </c>
      <c r="U28" s="11" t="s">
        <v>346</v>
      </c>
      <c r="V28" s="11" t="b">
        <v>0</v>
      </c>
      <c r="W28" s="11" t="b">
        <v>0</v>
      </c>
      <c r="X28" s="11" t="s">
        <v>691</v>
      </c>
      <c r="Y28" s="11" t="s">
        <v>675</v>
      </c>
      <c r="Z28" s="11" t="s">
        <v>662</v>
      </c>
      <c r="AA28" s="11" t="s">
        <v>639</v>
      </c>
      <c r="AB28" s="11" t="s">
        <v>692</v>
      </c>
      <c r="AC28" s="11" t="s">
        <v>655</v>
      </c>
      <c r="AD28" s="11" t="s">
        <v>659</v>
      </c>
      <c r="AE28" s="11" t="s">
        <v>693</v>
      </c>
      <c r="AF28" s="18" t="s">
        <v>635</v>
      </c>
    </row>
    <row r="29" spans="1:32" x14ac:dyDescent="0.35">
      <c r="A29" s="7">
        <v>270</v>
      </c>
      <c r="B29" s="7" t="b">
        <v>1</v>
      </c>
      <c r="C29" s="7" t="b">
        <v>0</v>
      </c>
      <c r="D29" s="7">
        <v>68</v>
      </c>
      <c r="E29" s="7">
        <v>-48</v>
      </c>
      <c r="F29" s="7">
        <v>1</v>
      </c>
      <c r="G29" s="7" t="b">
        <v>0</v>
      </c>
      <c r="H29" s="7">
        <v>20</v>
      </c>
      <c r="I29" s="7"/>
      <c r="J29" s="19">
        <v>20</v>
      </c>
      <c r="K29" s="152"/>
      <c r="L29" s="7" t="s">
        <v>524</v>
      </c>
      <c r="M29" s="12">
        <v>2</v>
      </c>
      <c r="N29" s="17">
        <v>-13</v>
      </c>
      <c r="O29" s="17">
        <v>324</v>
      </c>
      <c r="P29" s="12" t="s">
        <v>1</v>
      </c>
      <c r="Q29" s="12" t="s">
        <v>1</v>
      </c>
      <c r="R29" s="12" t="s">
        <v>1</v>
      </c>
      <c r="S29" s="7">
        <v>985277029</v>
      </c>
      <c r="T29" s="7" t="b">
        <v>1</v>
      </c>
      <c r="U29" s="11" t="s">
        <v>1</v>
      </c>
      <c r="V29" s="11" t="b">
        <v>0</v>
      </c>
      <c r="W29" s="11" t="b">
        <v>0</v>
      </c>
      <c r="X29" s="11" t="s">
        <v>694</v>
      </c>
      <c r="Y29" s="11" t="s">
        <v>652</v>
      </c>
      <c r="Z29" s="11" t="s">
        <v>662</v>
      </c>
      <c r="AA29" s="11" t="s">
        <v>653</v>
      </c>
      <c r="AB29" s="11" t="s">
        <v>622</v>
      </c>
      <c r="AC29" s="11" t="s">
        <v>623</v>
      </c>
      <c r="AD29" s="11" t="s">
        <v>659</v>
      </c>
      <c r="AE29" s="11" t="s">
        <v>693</v>
      </c>
      <c r="AF29" s="18" t="s">
        <v>651</v>
      </c>
    </row>
    <row r="30" spans="1:32" x14ac:dyDescent="0.35">
      <c r="A30" s="7">
        <v>46</v>
      </c>
      <c r="B30" s="7" t="b">
        <v>1</v>
      </c>
      <c r="C30" s="7" t="b">
        <v>0</v>
      </c>
      <c r="D30" s="7">
        <v>20</v>
      </c>
      <c r="E30" s="7">
        <v>1</v>
      </c>
      <c r="F30" s="7">
        <v>1</v>
      </c>
      <c r="G30" s="7" t="b">
        <v>1</v>
      </c>
      <c r="H30" s="7">
        <v>21</v>
      </c>
      <c r="I30" s="7"/>
      <c r="J30" s="19">
        <v>21</v>
      </c>
      <c r="K30" s="152"/>
      <c r="L30" s="7" t="s">
        <v>466</v>
      </c>
      <c r="M30" s="12">
        <v>3</v>
      </c>
      <c r="N30" s="17">
        <v>-9</v>
      </c>
      <c r="O30" s="17">
        <v>323</v>
      </c>
      <c r="P30" s="12" t="s">
        <v>448</v>
      </c>
      <c r="Q30" s="12" t="s">
        <v>452</v>
      </c>
      <c r="R30" s="12" t="s">
        <v>448</v>
      </c>
      <c r="S30" s="7">
        <v>532095727</v>
      </c>
      <c r="T30" s="7" t="b">
        <v>1</v>
      </c>
      <c r="U30" s="11" t="s">
        <v>346</v>
      </c>
      <c r="V30" s="11" t="b">
        <v>0</v>
      </c>
      <c r="W30" s="11" t="b">
        <v>0</v>
      </c>
      <c r="X30" s="11" t="s">
        <v>687</v>
      </c>
      <c r="Y30" s="11" t="s">
        <v>619</v>
      </c>
      <c r="Z30" s="11" t="s">
        <v>620</v>
      </c>
      <c r="AA30" s="11" t="s">
        <v>621</v>
      </c>
      <c r="AB30" s="11" t="s">
        <v>622</v>
      </c>
      <c r="AC30" s="11" t="s">
        <v>658</v>
      </c>
      <c r="AD30" s="11" t="s">
        <v>659</v>
      </c>
      <c r="AE30" s="11" t="s">
        <v>625</v>
      </c>
      <c r="AF30" s="18" t="s">
        <v>690</v>
      </c>
    </row>
    <row r="31" spans="1:32" s="8" customFormat="1" x14ac:dyDescent="0.35">
      <c r="A31" s="7">
        <v>109</v>
      </c>
      <c r="B31" s="7" t="b">
        <v>1</v>
      </c>
      <c r="C31" s="7" t="b">
        <v>0</v>
      </c>
      <c r="D31" s="7">
        <v>68</v>
      </c>
      <c r="E31" s="7">
        <v>-46</v>
      </c>
      <c r="F31" s="7">
        <v>1</v>
      </c>
      <c r="G31" s="7" t="b">
        <v>0</v>
      </c>
      <c r="H31" s="7">
        <v>22</v>
      </c>
      <c r="I31" s="7"/>
      <c r="J31" s="19">
        <v>22</v>
      </c>
      <c r="K31" s="152"/>
      <c r="L31" s="7" t="s">
        <v>507</v>
      </c>
      <c r="M31" s="12">
        <v>4</v>
      </c>
      <c r="N31" s="17">
        <v>-1</v>
      </c>
      <c r="O31" s="17">
        <v>322</v>
      </c>
      <c r="P31" s="12" t="s">
        <v>444</v>
      </c>
      <c r="Q31" s="12" t="s">
        <v>452</v>
      </c>
      <c r="R31" s="12" t="s">
        <v>448</v>
      </c>
      <c r="S31" s="7">
        <v>1441248025</v>
      </c>
      <c r="T31" s="7" t="b">
        <v>1</v>
      </c>
      <c r="U31" s="11" t="s">
        <v>344</v>
      </c>
      <c r="V31" s="11" t="b">
        <v>0</v>
      </c>
      <c r="W31" s="11" t="b">
        <v>1</v>
      </c>
      <c r="X31" s="11" t="s">
        <v>618</v>
      </c>
      <c r="Y31" s="11" t="s">
        <v>668</v>
      </c>
      <c r="Z31" s="11" t="s">
        <v>620</v>
      </c>
      <c r="AA31" s="11" t="s">
        <v>695</v>
      </c>
      <c r="AB31" s="11" t="s">
        <v>622</v>
      </c>
      <c r="AC31" s="11" t="s">
        <v>623</v>
      </c>
      <c r="AD31" s="11" t="s">
        <v>696</v>
      </c>
      <c r="AE31" s="11" t="s">
        <v>643</v>
      </c>
      <c r="AF31" s="18" t="s">
        <v>666</v>
      </c>
    </row>
    <row r="32" spans="1:32" x14ac:dyDescent="0.35">
      <c r="A32" s="7">
        <v>175</v>
      </c>
      <c r="B32" s="7" t="b">
        <v>1</v>
      </c>
      <c r="C32" s="7" t="b">
        <v>1</v>
      </c>
      <c r="D32" s="7">
        <v>81</v>
      </c>
      <c r="E32" s="7">
        <v>-58</v>
      </c>
      <c r="F32" s="7">
        <v>1</v>
      </c>
      <c r="G32" s="7" t="b">
        <v>1</v>
      </c>
      <c r="H32" s="7">
        <v>23</v>
      </c>
      <c r="I32" s="7"/>
      <c r="J32" s="19">
        <v>23</v>
      </c>
      <c r="K32" s="152"/>
      <c r="L32" s="7" t="s">
        <v>501</v>
      </c>
      <c r="M32" s="12">
        <v>3</v>
      </c>
      <c r="N32" s="17">
        <v>-11</v>
      </c>
      <c r="O32" s="17">
        <v>317</v>
      </c>
      <c r="P32" s="12" t="s">
        <v>444</v>
      </c>
      <c r="Q32" s="12" t="s">
        <v>445</v>
      </c>
      <c r="R32" s="12" t="s">
        <v>448</v>
      </c>
      <c r="S32" s="7">
        <v>434153977</v>
      </c>
      <c r="T32" s="7" t="b">
        <v>1</v>
      </c>
      <c r="U32" s="11" t="s">
        <v>354</v>
      </c>
      <c r="V32" s="11" t="b">
        <v>0</v>
      </c>
      <c r="W32" s="11" t="b">
        <v>0</v>
      </c>
      <c r="X32" s="11" t="s">
        <v>618</v>
      </c>
      <c r="Y32" s="11" t="s">
        <v>619</v>
      </c>
      <c r="Z32" s="11" t="s">
        <v>620</v>
      </c>
      <c r="AA32" s="11" t="s">
        <v>621</v>
      </c>
      <c r="AB32" s="11" t="s">
        <v>622</v>
      </c>
      <c r="AC32" s="11" t="s">
        <v>658</v>
      </c>
      <c r="AD32" s="11" t="s">
        <v>659</v>
      </c>
      <c r="AE32" s="11" t="s">
        <v>625</v>
      </c>
      <c r="AF32" s="18" t="s">
        <v>626</v>
      </c>
    </row>
    <row r="33" spans="1:32" x14ac:dyDescent="0.35">
      <c r="A33" s="7">
        <v>78</v>
      </c>
      <c r="B33" s="7" t="b">
        <v>1</v>
      </c>
      <c r="C33" s="7" t="b">
        <v>0</v>
      </c>
      <c r="D33" s="7">
        <v>31</v>
      </c>
      <c r="E33" s="7">
        <v>-7</v>
      </c>
      <c r="F33" s="7">
        <v>1</v>
      </c>
      <c r="G33" s="7" t="b">
        <v>0</v>
      </c>
      <c r="H33" s="7">
        <v>24</v>
      </c>
      <c r="I33" s="7"/>
      <c r="J33" s="19">
        <v>24</v>
      </c>
      <c r="K33" s="152"/>
      <c r="L33" s="7" t="s">
        <v>487</v>
      </c>
      <c r="M33" s="12">
        <v>3</v>
      </c>
      <c r="N33" s="17">
        <v>-19</v>
      </c>
      <c r="O33" s="17">
        <v>313</v>
      </c>
      <c r="P33" s="12" t="s">
        <v>444</v>
      </c>
      <c r="Q33" s="12" t="s">
        <v>445</v>
      </c>
      <c r="R33" s="12" t="s">
        <v>446</v>
      </c>
      <c r="S33" s="7">
        <v>196243736</v>
      </c>
      <c r="T33" s="7" t="b">
        <v>1</v>
      </c>
      <c r="U33" s="11" t="s">
        <v>360</v>
      </c>
      <c r="V33" s="11" t="b">
        <v>0</v>
      </c>
      <c r="W33" s="11" t="b">
        <v>0</v>
      </c>
      <c r="X33" s="11" t="s">
        <v>697</v>
      </c>
      <c r="Y33" s="11" t="s">
        <v>668</v>
      </c>
      <c r="Z33" s="11" t="s">
        <v>620</v>
      </c>
      <c r="AA33" s="11" t="s">
        <v>698</v>
      </c>
      <c r="AB33" s="11" t="s">
        <v>681</v>
      </c>
      <c r="AC33" s="11" t="s">
        <v>658</v>
      </c>
      <c r="AD33" s="11" t="s">
        <v>633</v>
      </c>
      <c r="AE33" s="11" t="s">
        <v>625</v>
      </c>
      <c r="AF33" s="18" t="s">
        <v>656</v>
      </c>
    </row>
    <row r="34" spans="1:32" s="8" customFormat="1" x14ac:dyDescent="0.35">
      <c r="A34" s="7">
        <v>120</v>
      </c>
      <c r="B34" s="7" t="b">
        <v>1</v>
      </c>
      <c r="C34" s="7" t="b">
        <v>0</v>
      </c>
      <c r="D34" s="7">
        <v>98</v>
      </c>
      <c r="E34" s="7">
        <v>-73</v>
      </c>
      <c r="F34" s="7">
        <v>1</v>
      </c>
      <c r="G34" s="7" t="b">
        <v>1</v>
      </c>
      <c r="H34" s="7">
        <v>25</v>
      </c>
      <c r="I34" s="7"/>
      <c r="J34" s="19">
        <v>25</v>
      </c>
      <c r="K34" s="152"/>
      <c r="L34" s="7" t="s">
        <v>532</v>
      </c>
      <c r="M34" s="12">
        <v>4</v>
      </c>
      <c r="N34" s="17">
        <v>9</v>
      </c>
      <c r="O34" s="17">
        <v>312</v>
      </c>
      <c r="P34" s="12" t="s">
        <v>444</v>
      </c>
      <c r="Q34" s="12" t="s">
        <v>445</v>
      </c>
      <c r="R34" s="12" t="s">
        <v>533</v>
      </c>
      <c r="S34" s="7">
        <v>618655366</v>
      </c>
      <c r="T34" s="7" t="b">
        <v>0</v>
      </c>
      <c r="U34" s="11" t="s">
        <v>350</v>
      </c>
      <c r="V34" s="11" t="b">
        <v>0</v>
      </c>
      <c r="W34" s="11" t="b">
        <v>0</v>
      </c>
      <c r="X34" s="11" t="s">
        <v>687</v>
      </c>
      <c r="Y34" s="11" t="s">
        <v>619</v>
      </c>
      <c r="Z34" s="11" t="s">
        <v>620</v>
      </c>
      <c r="AA34" s="11" t="s">
        <v>660</v>
      </c>
      <c r="AB34" s="11" t="s">
        <v>622</v>
      </c>
      <c r="AC34" s="11" t="s">
        <v>658</v>
      </c>
      <c r="AD34" s="11" t="s">
        <v>659</v>
      </c>
      <c r="AE34" s="11" t="s">
        <v>625</v>
      </c>
      <c r="AF34" s="18" t="s">
        <v>690</v>
      </c>
    </row>
    <row r="35" spans="1:32" x14ac:dyDescent="0.35">
      <c r="A35" s="7">
        <v>114</v>
      </c>
      <c r="B35" s="7" t="b">
        <v>1</v>
      </c>
      <c r="C35" s="7" t="b">
        <v>0</v>
      </c>
      <c r="D35" s="7">
        <v>31</v>
      </c>
      <c r="E35" s="7">
        <v>-5</v>
      </c>
      <c r="F35" s="7">
        <v>1</v>
      </c>
      <c r="G35" s="7" t="b">
        <v>0</v>
      </c>
      <c r="H35" s="7">
        <v>26</v>
      </c>
      <c r="I35" s="7"/>
      <c r="J35" s="19">
        <v>26</v>
      </c>
      <c r="K35" s="152"/>
      <c r="L35" s="7" t="s">
        <v>481</v>
      </c>
      <c r="M35" s="12">
        <v>3</v>
      </c>
      <c r="N35" s="17">
        <v>-11</v>
      </c>
      <c r="O35" s="17">
        <v>311</v>
      </c>
      <c r="P35" s="12" t="s">
        <v>444</v>
      </c>
      <c r="Q35" s="12" t="s">
        <v>452</v>
      </c>
      <c r="R35" s="12" t="s">
        <v>448</v>
      </c>
      <c r="S35" s="7">
        <v>996881424</v>
      </c>
      <c r="T35" s="7" t="b">
        <v>1</v>
      </c>
      <c r="U35" s="11" t="s">
        <v>350</v>
      </c>
      <c r="V35" s="11" t="b">
        <v>0</v>
      </c>
      <c r="W35" s="11" t="b">
        <v>0</v>
      </c>
      <c r="X35" s="11" t="s">
        <v>618</v>
      </c>
      <c r="Y35" s="11" t="s">
        <v>619</v>
      </c>
      <c r="Z35" s="11" t="s">
        <v>620</v>
      </c>
      <c r="AA35" s="11" t="s">
        <v>621</v>
      </c>
      <c r="AB35" s="11" t="s">
        <v>622</v>
      </c>
      <c r="AC35" s="11" t="s">
        <v>658</v>
      </c>
      <c r="AD35" s="11" t="s">
        <v>659</v>
      </c>
      <c r="AE35" s="11" t="s">
        <v>625</v>
      </c>
      <c r="AF35" s="18" t="s">
        <v>626</v>
      </c>
    </row>
    <row r="36" spans="1:32" x14ac:dyDescent="0.35">
      <c r="A36" s="7">
        <v>274</v>
      </c>
      <c r="B36" s="7" t="b">
        <v>1</v>
      </c>
      <c r="C36" s="7" t="b">
        <v>0</v>
      </c>
      <c r="D36" s="7">
        <v>53</v>
      </c>
      <c r="E36" s="7">
        <v>-26</v>
      </c>
      <c r="F36" s="7">
        <v>1</v>
      </c>
      <c r="G36" s="7" t="b">
        <v>1</v>
      </c>
      <c r="H36" s="7">
        <v>27</v>
      </c>
      <c r="I36" s="7"/>
      <c r="J36" s="19">
        <v>27</v>
      </c>
      <c r="K36" s="152"/>
      <c r="L36" s="7" t="s">
        <v>429</v>
      </c>
      <c r="M36" s="12">
        <v>3</v>
      </c>
      <c r="N36" s="17">
        <v>-17</v>
      </c>
      <c r="O36" s="17">
        <v>310</v>
      </c>
      <c r="P36" s="12" t="s">
        <v>444</v>
      </c>
      <c r="Q36" s="12" t="s">
        <v>452</v>
      </c>
      <c r="R36" s="12" t="s">
        <v>448</v>
      </c>
      <c r="S36" s="7">
        <v>1987547890</v>
      </c>
      <c r="T36" s="7" t="b">
        <v>1</v>
      </c>
      <c r="U36" s="11" t="s">
        <v>350</v>
      </c>
      <c r="V36" s="11" t="b">
        <v>0</v>
      </c>
      <c r="W36" s="11" t="b">
        <v>0</v>
      </c>
      <c r="X36" s="11" t="s">
        <v>699</v>
      </c>
      <c r="Y36" s="11" t="s">
        <v>668</v>
      </c>
      <c r="Z36" s="11" t="s">
        <v>700</v>
      </c>
      <c r="AA36" s="11" t="s">
        <v>701</v>
      </c>
      <c r="AB36" s="11" t="s">
        <v>631</v>
      </c>
      <c r="AC36" s="11" t="s">
        <v>663</v>
      </c>
      <c r="AD36" s="11" t="s">
        <v>702</v>
      </c>
      <c r="AE36" s="11" t="s">
        <v>643</v>
      </c>
      <c r="AF36" s="18" t="s">
        <v>656</v>
      </c>
    </row>
    <row r="37" spans="1:32" x14ac:dyDescent="0.35">
      <c r="A37" s="7">
        <v>97</v>
      </c>
      <c r="B37" s="7" t="b">
        <v>1</v>
      </c>
      <c r="C37" s="7" t="b">
        <v>0</v>
      </c>
      <c r="D37" s="7">
        <v>81</v>
      </c>
      <c r="E37" s="7">
        <v>-54</v>
      </c>
      <c r="F37" s="7">
        <v>2</v>
      </c>
      <c r="G37" s="7" t="b">
        <v>1</v>
      </c>
      <c r="H37" s="7">
        <v>28</v>
      </c>
      <c r="I37" s="7"/>
      <c r="J37" s="19">
        <v>27</v>
      </c>
      <c r="K37" s="152"/>
      <c r="L37" s="7" t="s">
        <v>525</v>
      </c>
      <c r="M37" s="12">
        <v>3</v>
      </c>
      <c r="N37" s="17">
        <v>-9</v>
      </c>
      <c r="O37" s="17">
        <v>310</v>
      </c>
      <c r="P37" s="12" t="s">
        <v>444</v>
      </c>
      <c r="Q37" s="12" t="s">
        <v>452</v>
      </c>
      <c r="R37" s="12" t="s">
        <v>448</v>
      </c>
      <c r="S37" s="7">
        <v>775874052</v>
      </c>
      <c r="T37" s="7" t="b">
        <v>1</v>
      </c>
      <c r="U37" s="11" t="s">
        <v>342</v>
      </c>
      <c r="V37" s="11" t="b">
        <v>0</v>
      </c>
      <c r="W37" s="11" t="b">
        <v>1</v>
      </c>
      <c r="X37" s="11" t="s">
        <v>645</v>
      </c>
      <c r="Y37" s="11" t="s">
        <v>652</v>
      </c>
      <c r="Z37" s="11" t="s">
        <v>620</v>
      </c>
      <c r="AA37" s="11" t="s">
        <v>648</v>
      </c>
      <c r="AB37" s="11" t="s">
        <v>703</v>
      </c>
      <c r="AC37" s="11" t="s">
        <v>650</v>
      </c>
      <c r="AD37" s="11" t="s">
        <v>704</v>
      </c>
      <c r="AE37" s="11" t="s">
        <v>634</v>
      </c>
      <c r="AF37" s="18" t="s">
        <v>635</v>
      </c>
    </row>
    <row r="38" spans="1:32" x14ac:dyDescent="0.35">
      <c r="A38" s="7">
        <v>317</v>
      </c>
      <c r="B38" s="7" t="b">
        <v>1</v>
      </c>
      <c r="C38" s="7" t="b">
        <v>0</v>
      </c>
      <c r="D38" s="7">
        <v>53</v>
      </c>
      <c r="E38" s="7">
        <v>-24</v>
      </c>
      <c r="F38" s="7">
        <v>1</v>
      </c>
      <c r="G38" s="7" t="b">
        <v>0</v>
      </c>
      <c r="H38" s="7">
        <v>29</v>
      </c>
      <c r="I38" s="7"/>
      <c r="J38" s="19">
        <v>29</v>
      </c>
      <c r="K38" s="152"/>
      <c r="L38" s="7" t="s">
        <v>493</v>
      </c>
      <c r="M38" s="12">
        <v>4</v>
      </c>
      <c r="N38" s="17">
        <v>5</v>
      </c>
      <c r="O38" s="17">
        <v>309</v>
      </c>
      <c r="P38" s="12" t="s">
        <v>444</v>
      </c>
      <c r="Q38" s="12" t="s">
        <v>452</v>
      </c>
      <c r="R38" s="12" t="s">
        <v>449</v>
      </c>
      <c r="S38" s="7">
        <v>1167366855</v>
      </c>
      <c r="T38" s="7" t="b">
        <v>1</v>
      </c>
      <c r="U38" s="11" t="s">
        <v>342</v>
      </c>
      <c r="V38" s="11" t="b">
        <v>0</v>
      </c>
      <c r="W38" s="11" t="b">
        <v>1</v>
      </c>
      <c r="X38" s="11" t="s">
        <v>618</v>
      </c>
      <c r="Y38" s="11" t="s">
        <v>619</v>
      </c>
      <c r="Z38" s="11" t="s">
        <v>620</v>
      </c>
      <c r="AA38" s="11" t="s">
        <v>621</v>
      </c>
      <c r="AB38" s="11" t="s">
        <v>622</v>
      </c>
      <c r="AC38" s="11" t="s">
        <v>658</v>
      </c>
      <c r="AD38" s="11" t="s">
        <v>659</v>
      </c>
      <c r="AE38" s="11" t="s">
        <v>625</v>
      </c>
      <c r="AF38" s="18" t="s">
        <v>690</v>
      </c>
    </row>
    <row r="39" spans="1:32" x14ac:dyDescent="0.35">
      <c r="A39" s="7">
        <v>56</v>
      </c>
      <c r="B39" s="7" t="b">
        <v>1</v>
      </c>
      <c r="C39" s="7" t="b">
        <v>0</v>
      </c>
      <c r="D39" s="7">
        <v>68</v>
      </c>
      <c r="E39" s="7">
        <v>-38</v>
      </c>
      <c r="F39" s="7">
        <v>1</v>
      </c>
      <c r="G39" s="7" t="b">
        <v>1</v>
      </c>
      <c r="H39" s="7">
        <v>30</v>
      </c>
      <c r="I39" s="7"/>
      <c r="J39" s="19">
        <v>30</v>
      </c>
      <c r="K39" s="152"/>
      <c r="L39" s="7" t="s">
        <v>381</v>
      </c>
      <c r="M39" s="12">
        <v>4</v>
      </c>
      <c r="N39" s="17">
        <v>-7</v>
      </c>
      <c r="O39" s="17">
        <v>307</v>
      </c>
      <c r="P39" s="12" t="s">
        <v>444</v>
      </c>
      <c r="Q39" s="12" t="s">
        <v>445</v>
      </c>
      <c r="R39" s="12" t="s">
        <v>448</v>
      </c>
      <c r="S39" s="7">
        <v>1852077897</v>
      </c>
      <c r="T39" s="7" t="b">
        <v>1</v>
      </c>
      <c r="U39" s="11" t="s">
        <v>354</v>
      </c>
      <c r="V39" s="11" t="b">
        <v>0</v>
      </c>
      <c r="W39" s="11" t="b">
        <v>0</v>
      </c>
      <c r="X39" s="11" t="s">
        <v>618</v>
      </c>
      <c r="Y39" s="11" t="s">
        <v>619</v>
      </c>
      <c r="Z39" s="11" t="s">
        <v>620</v>
      </c>
      <c r="AA39" s="11" t="s">
        <v>621</v>
      </c>
      <c r="AB39" s="11" t="s">
        <v>622</v>
      </c>
      <c r="AC39" s="11" t="s">
        <v>658</v>
      </c>
      <c r="AD39" s="11" t="s">
        <v>624</v>
      </c>
      <c r="AE39" s="11" t="s">
        <v>625</v>
      </c>
      <c r="AF39" s="18" t="s">
        <v>626</v>
      </c>
    </row>
    <row r="40" spans="1:32" s="8" customFormat="1" x14ac:dyDescent="0.35">
      <c r="A40" s="7">
        <v>23</v>
      </c>
      <c r="B40" s="7" t="b">
        <v>1</v>
      </c>
      <c r="C40" s="7" t="b">
        <v>0</v>
      </c>
      <c r="D40" s="7">
        <v>26</v>
      </c>
      <c r="E40" s="7">
        <v>4</v>
      </c>
      <c r="F40" s="7">
        <v>2</v>
      </c>
      <c r="G40" s="7" t="b">
        <v>1</v>
      </c>
      <c r="H40" s="7">
        <v>31</v>
      </c>
      <c r="I40" s="7"/>
      <c r="J40" s="19">
        <v>30</v>
      </c>
      <c r="K40" s="152"/>
      <c r="L40" s="7" t="s">
        <v>475</v>
      </c>
      <c r="M40" s="12">
        <v>3</v>
      </c>
      <c r="N40" s="17">
        <v>-11</v>
      </c>
      <c r="O40" s="17">
        <v>307</v>
      </c>
      <c r="P40" s="12" t="s">
        <v>448</v>
      </c>
      <c r="Q40" s="12" t="s">
        <v>445</v>
      </c>
      <c r="R40" s="12" t="s">
        <v>448</v>
      </c>
      <c r="S40" s="7">
        <v>432217046</v>
      </c>
      <c r="T40" s="7" t="b">
        <v>1</v>
      </c>
      <c r="U40" s="11" t="s">
        <v>1</v>
      </c>
      <c r="V40" s="11" t="b">
        <v>0</v>
      </c>
      <c r="W40" s="11" t="b">
        <v>0</v>
      </c>
      <c r="X40" s="11" t="s">
        <v>618</v>
      </c>
      <c r="Y40" s="11" t="s">
        <v>619</v>
      </c>
      <c r="Z40" s="11" t="s">
        <v>620</v>
      </c>
      <c r="AA40" s="11" t="s">
        <v>621</v>
      </c>
      <c r="AB40" s="11" t="s">
        <v>622</v>
      </c>
      <c r="AC40" s="11" t="s">
        <v>658</v>
      </c>
      <c r="AD40" s="11" t="s">
        <v>659</v>
      </c>
      <c r="AE40" s="11" t="s">
        <v>625</v>
      </c>
      <c r="AF40" s="18" t="s">
        <v>626</v>
      </c>
    </row>
    <row r="41" spans="1:32" x14ac:dyDescent="0.35">
      <c r="A41" s="7">
        <v>192</v>
      </c>
      <c r="B41" s="7" t="b">
        <v>1</v>
      </c>
      <c r="C41" s="7" t="b">
        <v>0</v>
      </c>
      <c r="D41" s="7">
        <v>1</v>
      </c>
      <c r="E41" s="7">
        <v>31</v>
      </c>
      <c r="F41" s="7">
        <v>1</v>
      </c>
      <c r="G41" s="7" t="b">
        <v>0</v>
      </c>
      <c r="H41" s="7">
        <v>32</v>
      </c>
      <c r="I41" s="7"/>
      <c r="J41" s="19">
        <v>32</v>
      </c>
      <c r="K41" s="152"/>
      <c r="L41" s="7" t="s">
        <v>447</v>
      </c>
      <c r="M41" s="12">
        <v>3</v>
      </c>
      <c r="N41" s="17">
        <v>-11</v>
      </c>
      <c r="O41" s="17">
        <v>306</v>
      </c>
      <c r="P41" s="12" t="s">
        <v>448</v>
      </c>
      <c r="Q41" s="12" t="s">
        <v>445</v>
      </c>
      <c r="R41" s="12" t="s">
        <v>449</v>
      </c>
      <c r="S41" s="7">
        <v>1378209062</v>
      </c>
      <c r="T41" s="7" t="b">
        <v>1</v>
      </c>
      <c r="U41" s="11" t="s">
        <v>348</v>
      </c>
      <c r="V41" s="11" t="b">
        <v>0</v>
      </c>
      <c r="W41" s="11" t="b">
        <v>0</v>
      </c>
      <c r="X41" s="11" t="s">
        <v>618</v>
      </c>
      <c r="Y41" s="11" t="s">
        <v>619</v>
      </c>
      <c r="Z41" s="11" t="s">
        <v>620</v>
      </c>
      <c r="AA41" s="11" t="s">
        <v>621</v>
      </c>
      <c r="AB41" s="11" t="s">
        <v>622</v>
      </c>
      <c r="AC41" s="11" t="s">
        <v>658</v>
      </c>
      <c r="AD41" s="11" t="s">
        <v>659</v>
      </c>
      <c r="AE41" s="11" t="s">
        <v>625</v>
      </c>
      <c r="AF41" s="18" t="s">
        <v>626</v>
      </c>
    </row>
    <row r="42" spans="1:32" x14ac:dyDescent="0.35">
      <c r="A42" s="7">
        <v>66</v>
      </c>
      <c r="B42" s="7" t="b">
        <v>1</v>
      </c>
      <c r="C42" s="7" t="b">
        <v>0</v>
      </c>
      <c r="D42" s="7">
        <v>44</v>
      </c>
      <c r="E42" s="7">
        <v>-11</v>
      </c>
      <c r="F42" s="7">
        <v>1</v>
      </c>
      <c r="G42" s="7" t="b">
        <v>1</v>
      </c>
      <c r="H42" s="7">
        <v>33</v>
      </c>
      <c r="I42" s="7"/>
      <c r="J42" s="19">
        <v>33</v>
      </c>
      <c r="K42" s="152"/>
      <c r="L42" s="7" t="s">
        <v>500</v>
      </c>
      <c r="M42" s="12">
        <v>3</v>
      </c>
      <c r="N42" s="17">
        <v>-17</v>
      </c>
      <c r="O42" s="17">
        <v>303</v>
      </c>
      <c r="P42" s="12" t="s">
        <v>444</v>
      </c>
      <c r="Q42" s="12" t="s">
        <v>445</v>
      </c>
      <c r="R42" s="12" t="s">
        <v>448</v>
      </c>
      <c r="S42" s="7">
        <v>727016734</v>
      </c>
      <c r="T42" s="7" t="b">
        <v>1</v>
      </c>
      <c r="U42" s="11" t="s">
        <v>352</v>
      </c>
      <c r="V42" s="11" t="b">
        <v>0</v>
      </c>
      <c r="W42" s="11" t="b">
        <v>0</v>
      </c>
      <c r="X42" s="11" t="s">
        <v>636</v>
      </c>
      <c r="Y42" s="11" t="s">
        <v>652</v>
      </c>
      <c r="Z42" s="11" t="s">
        <v>657</v>
      </c>
      <c r="AA42" s="11" t="s">
        <v>621</v>
      </c>
      <c r="AB42" s="11" t="s">
        <v>631</v>
      </c>
      <c r="AC42" s="11" t="s">
        <v>663</v>
      </c>
      <c r="AD42" s="11" t="s">
        <v>633</v>
      </c>
      <c r="AE42" s="11" t="s">
        <v>705</v>
      </c>
      <c r="AF42" s="18" t="s">
        <v>656</v>
      </c>
    </row>
    <row r="43" spans="1:32" x14ac:dyDescent="0.35">
      <c r="A43" s="7">
        <v>239</v>
      </c>
      <c r="B43" s="7" t="b">
        <v>1</v>
      </c>
      <c r="C43" s="7" t="b">
        <v>0</v>
      </c>
      <c r="D43" s="7">
        <v>31</v>
      </c>
      <c r="E43" s="7">
        <v>2</v>
      </c>
      <c r="F43" s="7">
        <v>2</v>
      </c>
      <c r="G43" s="7" t="b">
        <v>1</v>
      </c>
      <c r="H43" s="7">
        <v>34</v>
      </c>
      <c r="I43" s="7"/>
      <c r="J43" s="19">
        <v>33</v>
      </c>
      <c r="K43" s="152"/>
      <c r="L43" s="7" t="s">
        <v>486</v>
      </c>
      <c r="M43" s="12">
        <v>3</v>
      </c>
      <c r="N43" s="17">
        <v>-15</v>
      </c>
      <c r="O43" s="17">
        <v>303</v>
      </c>
      <c r="P43" s="12" t="s">
        <v>444</v>
      </c>
      <c r="Q43" s="12" t="s">
        <v>445</v>
      </c>
      <c r="R43" s="12" t="s">
        <v>448</v>
      </c>
      <c r="S43" s="7">
        <v>301609247</v>
      </c>
      <c r="T43" s="7" t="b">
        <v>1</v>
      </c>
      <c r="U43" s="11" t="s">
        <v>348</v>
      </c>
      <c r="V43" s="11" t="b">
        <v>0</v>
      </c>
      <c r="W43" s="11" t="b">
        <v>0</v>
      </c>
      <c r="X43" s="11" t="s">
        <v>697</v>
      </c>
      <c r="Y43" s="11" t="s">
        <v>619</v>
      </c>
      <c r="Z43" s="11" t="s">
        <v>700</v>
      </c>
      <c r="AA43" s="11" t="s">
        <v>621</v>
      </c>
      <c r="AB43" s="11" t="s">
        <v>631</v>
      </c>
      <c r="AC43" s="11" t="s">
        <v>663</v>
      </c>
      <c r="AD43" s="11" t="s">
        <v>659</v>
      </c>
      <c r="AE43" s="11" t="s">
        <v>693</v>
      </c>
      <c r="AF43" s="18" t="s">
        <v>626</v>
      </c>
    </row>
    <row r="44" spans="1:32" s="8" customFormat="1" x14ac:dyDescent="0.35">
      <c r="A44" s="7">
        <v>305</v>
      </c>
      <c r="B44" s="7" t="b">
        <v>1</v>
      </c>
      <c r="C44" s="7" t="b">
        <v>0</v>
      </c>
      <c r="D44" s="7">
        <v>98</v>
      </c>
      <c r="E44" s="7">
        <v>-63</v>
      </c>
      <c r="F44" s="7">
        <v>1</v>
      </c>
      <c r="G44" s="7" t="b">
        <v>0</v>
      </c>
      <c r="H44" s="7">
        <v>35</v>
      </c>
      <c r="I44" s="7"/>
      <c r="J44" s="19">
        <v>35</v>
      </c>
      <c r="K44" s="152"/>
      <c r="L44" s="7" t="s">
        <v>543</v>
      </c>
      <c r="M44" s="12">
        <v>3</v>
      </c>
      <c r="N44" s="17">
        <v>-7</v>
      </c>
      <c r="O44" s="17">
        <v>299</v>
      </c>
      <c r="P44" s="12" t="s">
        <v>448</v>
      </c>
      <c r="Q44" s="12" t="s">
        <v>452</v>
      </c>
      <c r="R44" s="12" t="s">
        <v>448</v>
      </c>
      <c r="S44" s="7">
        <v>358563297</v>
      </c>
      <c r="T44" s="7" t="b">
        <v>1</v>
      </c>
      <c r="U44" s="11" t="s">
        <v>348</v>
      </c>
      <c r="V44" s="11" t="b">
        <v>0</v>
      </c>
      <c r="W44" s="11" t="b">
        <v>0</v>
      </c>
      <c r="X44" s="11" t="s">
        <v>687</v>
      </c>
      <c r="Y44" s="11" t="s">
        <v>619</v>
      </c>
      <c r="Z44" s="11" t="s">
        <v>620</v>
      </c>
      <c r="AA44" s="11" t="s">
        <v>660</v>
      </c>
      <c r="AB44" s="11" t="s">
        <v>622</v>
      </c>
      <c r="AC44" s="11" t="s">
        <v>658</v>
      </c>
      <c r="AD44" s="11" t="s">
        <v>659</v>
      </c>
      <c r="AE44" s="11" t="s">
        <v>625</v>
      </c>
      <c r="AF44" s="18" t="s">
        <v>626</v>
      </c>
    </row>
    <row r="45" spans="1:32" s="8" customFormat="1" x14ac:dyDescent="0.35">
      <c r="A45" s="7">
        <v>307</v>
      </c>
      <c r="B45" s="7" t="b">
        <v>1</v>
      </c>
      <c r="C45" s="7" t="b">
        <v>0</v>
      </c>
      <c r="D45" s="7">
        <v>22</v>
      </c>
      <c r="E45" s="7">
        <v>14</v>
      </c>
      <c r="F45" s="7">
        <v>1</v>
      </c>
      <c r="G45" s="7" t="b">
        <v>1</v>
      </c>
      <c r="H45" s="7">
        <v>36</v>
      </c>
      <c r="I45" s="7"/>
      <c r="J45" s="19">
        <v>36</v>
      </c>
      <c r="K45" s="152"/>
      <c r="L45" s="7" t="s">
        <v>470</v>
      </c>
      <c r="M45" s="12">
        <v>3</v>
      </c>
      <c r="N45" s="17">
        <v>-21</v>
      </c>
      <c r="O45" s="17">
        <v>297</v>
      </c>
      <c r="P45" s="12" t="s">
        <v>444</v>
      </c>
      <c r="Q45" s="12" t="s">
        <v>445</v>
      </c>
      <c r="R45" s="12" t="s">
        <v>448</v>
      </c>
      <c r="S45" s="7">
        <v>684473095</v>
      </c>
      <c r="T45" s="7" t="b">
        <v>1</v>
      </c>
      <c r="U45" s="11" t="s">
        <v>346</v>
      </c>
      <c r="V45" s="11" t="b">
        <v>0</v>
      </c>
      <c r="W45" s="11" t="b">
        <v>0</v>
      </c>
      <c r="X45" s="11" t="s">
        <v>687</v>
      </c>
      <c r="Y45" s="11" t="s">
        <v>619</v>
      </c>
      <c r="Z45" s="11" t="s">
        <v>620</v>
      </c>
      <c r="AA45" s="11" t="s">
        <v>621</v>
      </c>
      <c r="AB45" s="11" t="s">
        <v>622</v>
      </c>
      <c r="AC45" s="11" t="s">
        <v>658</v>
      </c>
      <c r="AD45" s="11" t="s">
        <v>624</v>
      </c>
      <c r="AE45" s="11" t="s">
        <v>625</v>
      </c>
      <c r="AF45" s="18" t="s">
        <v>626</v>
      </c>
    </row>
    <row r="46" spans="1:32" s="8" customFormat="1" x14ac:dyDescent="0.35">
      <c r="A46" s="7">
        <v>310</v>
      </c>
      <c r="B46" s="7" t="b">
        <v>1</v>
      </c>
      <c r="C46" s="7" t="b">
        <v>0</v>
      </c>
      <c r="D46" s="7">
        <v>22</v>
      </c>
      <c r="E46" s="7">
        <v>14</v>
      </c>
      <c r="F46" s="7">
        <v>2</v>
      </c>
      <c r="G46" s="7" t="b">
        <v>1</v>
      </c>
      <c r="H46" s="7">
        <v>37</v>
      </c>
      <c r="I46" s="7"/>
      <c r="J46" s="19">
        <v>36</v>
      </c>
      <c r="K46" s="152"/>
      <c r="L46" s="7" t="s">
        <v>469</v>
      </c>
      <c r="M46" s="12">
        <v>3</v>
      </c>
      <c r="N46" s="17">
        <v>-9</v>
      </c>
      <c r="O46" s="17">
        <v>297</v>
      </c>
      <c r="P46" s="12" t="s">
        <v>444</v>
      </c>
      <c r="Q46" s="12" t="s">
        <v>445</v>
      </c>
      <c r="R46" s="12" t="s">
        <v>448</v>
      </c>
      <c r="S46" s="7">
        <v>1439387149</v>
      </c>
      <c r="T46" s="7" t="b">
        <v>0</v>
      </c>
      <c r="U46" s="11" t="s">
        <v>348</v>
      </c>
      <c r="V46" s="11" t="b">
        <v>0</v>
      </c>
      <c r="W46" s="11" t="b">
        <v>0</v>
      </c>
      <c r="X46" s="11" t="s">
        <v>687</v>
      </c>
      <c r="Y46" s="11" t="s">
        <v>619</v>
      </c>
      <c r="Z46" s="11" t="s">
        <v>620</v>
      </c>
      <c r="AA46" s="11" t="s">
        <v>660</v>
      </c>
      <c r="AB46" s="11" t="s">
        <v>689</v>
      </c>
      <c r="AC46" s="11" t="s">
        <v>623</v>
      </c>
      <c r="AD46" s="11" t="s">
        <v>659</v>
      </c>
      <c r="AE46" s="11" t="s">
        <v>625</v>
      </c>
      <c r="AF46" s="18" t="s">
        <v>626</v>
      </c>
    </row>
    <row r="47" spans="1:32" x14ac:dyDescent="0.35">
      <c r="A47" s="7">
        <v>33</v>
      </c>
      <c r="B47" s="7" t="b">
        <v>1</v>
      </c>
      <c r="C47" s="7" t="b">
        <v>0</v>
      </c>
      <c r="D47" s="7">
        <v>81</v>
      </c>
      <c r="E47" s="7">
        <v>-43</v>
      </c>
      <c r="F47" s="7">
        <v>1</v>
      </c>
      <c r="G47" s="7" t="b">
        <v>0</v>
      </c>
      <c r="H47" s="7">
        <v>38</v>
      </c>
      <c r="I47" s="7"/>
      <c r="J47" s="19">
        <v>38</v>
      </c>
      <c r="K47" s="152"/>
      <c r="L47" s="7" t="s">
        <v>504</v>
      </c>
      <c r="M47" s="12">
        <v>5</v>
      </c>
      <c r="N47" s="17">
        <v>9</v>
      </c>
      <c r="O47" s="17">
        <v>295</v>
      </c>
      <c r="P47" s="12" t="s">
        <v>444</v>
      </c>
      <c r="Q47" s="12" t="s">
        <v>445</v>
      </c>
      <c r="R47" s="12" t="s">
        <v>448</v>
      </c>
      <c r="S47" s="7">
        <v>2011253895</v>
      </c>
      <c r="T47" s="7" t="b">
        <v>1</v>
      </c>
      <c r="U47" s="11" t="s">
        <v>356</v>
      </c>
      <c r="V47" s="11" t="b">
        <v>0</v>
      </c>
      <c r="W47" s="11" t="b">
        <v>1</v>
      </c>
      <c r="X47" s="11" t="s">
        <v>618</v>
      </c>
      <c r="Y47" s="11" t="s">
        <v>619</v>
      </c>
      <c r="Z47" s="11" t="s">
        <v>620</v>
      </c>
      <c r="AA47" s="11" t="s">
        <v>621</v>
      </c>
      <c r="AB47" s="11" t="s">
        <v>622</v>
      </c>
      <c r="AC47" s="11" t="s">
        <v>658</v>
      </c>
      <c r="AD47" s="11" t="s">
        <v>624</v>
      </c>
      <c r="AE47" s="11" t="s">
        <v>625</v>
      </c>
      <c r="AF47" s="18" t="s">
        <v>690</v>
      </c>
    </row>
    <row r="48" spans="1:32" x14ac:dyDescent="0.35">
      <c r="A48" s="7">
        <v>115</v>
      </c>
      <c r="B48" s="7" t="b">
        <v>1</v>
      </c>
      <c r="C48" s="7" t="b">
        <v>0</v>
      </c>
      <c r="D48" s="7">
        <v>10</v>
      </c>
      <c r="E48" s="7">
        <v>28</v>
      </c>
      <c r="F48" s="7">
        <v>2</v>
      </c>
      <c r="G48" s="7" t="b">
        <v>0</v>
      </c>
      <c r="H48" s="7">
        <v>39</v>
      </c>
      <c r="I48" s="7"/>
      <c r="J48" s="19">
        <v>38</v>
      </c>
      <c r="K48" s="152"/>
      <c r="L48" s="7" t="s">
        <v>455</v>
      </c>
      <c r="M48" s="12">
        <v>4</v>
      </c>
      <c r="N48" s="17">
        <v>-7</v>
      </c>
      <c r="O48" s="17">
        <v>295</v>
      </c>
      <c r="P48" s="12" t="s">
        <v>448</v>
      </c>
      <c r="Q48" s="12" t="s">
        <v>452</v>
      </c>
      <c r="R48" s="12" t="s">
        <v>448</v>
      </c>
      <c r="S48" s="7">
        <v>1752917212</v>
      </c>
      <c r="T48" s="7" t="b">
        <v>1</v>
      </c>
      <c r="U48" s="11" t="s">
        <v>346</v>
      </c>
      <c r="V48" s="11" t="b">
        <v>0</v>
      </c>
      <c r="W48" s="11" t="b">
        <v>0</v>
      </c>
      <c r="X48" s="11" t="s">
        <v>618</v>
      </c>
      <c r="Y48" s="11" t="s">
        <v>619</v>
      </c>
      <c r="Z48" s="11" t="s">
        <v>620</v>
      </c>
      <c r="AA48" s="11" t="s">
        <v>621</v>
      </c>
      <c r="AB48" s="11" t="s">
        <v>622</v>
      </c>
      <c r="AC48" s="11" t="s">
        <v>658</v>
      </c>
      <c r="AD48" s="11" t="s">
        <v>624</v>
      </c>
      <c r="AE48" s="11" t="s">
        <v>625</v>
      </c>
      <c r="AF48" s="18" t="s">
        <v>626</v>
      </c>
    </row>
    <row r="49" spans="1:32" x14ac:dyDescent="0.35">
      <c r="A49" s="7">
        <v>112</v>
      </c>
      <c r="B49" s="7" t="b">
        <v>1</v>
      </c>
      <c r="C49" s="7" t="b">
        <v>0</v>
      </c>
      <c r="D49" s="7">
        <v>5</v>
      </c>
      <c r="E49" s="7">
        <v>35</v>
      </c>
      <c r="F49" s="7">
        <v>1</v>
      </c>
      <c r="G49" s="7" t="b">
        <v>1</v>
      </c>
      <c r="H49" s="7">
        <v>40</v>
      </c>
      <c r="I49" s="7"/>
      <c r="J49" s="19">
        <v>40</v>
      </c>
      <c r="K49" s="152"/>
      <c r="L49" s="7" t="s">
        <v>461</v>
      </c>
      <c r="M49" s="12">
        <v>2</v>
      </c>
      <c r="N49" s="17">
        <v>-25</v>
      </c>
      <c r="O49" s="17">
        <v>293</v>
      </c>
      <c r="P49" s="12" t="s">
        <v>444</v>
      </c>
      <c r="Q49" s="12" t="s">
        <v>445</v>
      </c>
      <c r="R49" s="12" t="s">
        <v>446</v>
      </c>
      <c r="S49" s="7">
        <v>739854010</v>
      </c>
      <c r="T49" s="7" t="b">
        <v>1</v>
      </c>
      <c r="U49" s="11" t="s">
        <v>346</v>
      </c>
      <c r="V49" s="11" t="b">
        <v>0</v>
      </c>
      <c r="W49" s="11" t="b">
        <v>0</v>
      </c>
      <c r="X49" s="11" t="s">
        <v>687</v>
      </c>
      <c r="Y49" s="11" t="s">
        <v>619</v>
      </c>
      <c r="Z49" s="11" t="s">
        <v>620</v>
      </c>
      <c r="AA49" s="11" t="s">
        <v>621</v>
      </c>
      <c r="AB49" s="11" t="s">
        <v>622</v>
      </c>
      <c r="AC49" s="11" t="s">
        <v>658</v>
      </c>
      <c r="AD49" s="11" t="s">
        <v>659</v>
      </c>
      <c r="AE49" s="11" t="s">
        <v>625</v>
      </c>
      <c r="AF49" s="18" t="s">
        <v>626</v>
      </c>
    </row>
    <row r="50" spans="1:32" x14ac:dyDescent="0.35">
      <c r="A50" s="7">
        <v>15</v>
      </c>
      <c r="B50" s="7" t="b">
        <v>1</v>
      </c>
      <c r="C50" s="7" t="b">
        <v>0</v>
      </c>
      <c r="D50" s="7">
        <v>10</v>
      </c>
      <c r="E50" s="7">
        <v>30</v>
      </c>
      <c r="F50" s="7">
        <v>2</v>
      </c>
      <c r="G50" s="7" t="b">
        <v>1</v>
      </c>
      <c r="H50" s="7">
        <v>41</v>
      </c>
      <c r="I50" s="7"/>
      <c r="J50" s="19">
        <v>40</v>
      </c>
      <c r="K50" s="152"/>
      <c r="L50" s="7" t="s">
        <v>367</v>
      </c>
      <c r="M50" s="12">
        <v>3</v>
      </c>
      <c r="N50" s="17">
        <v>-1</v>
      </c>
      <c r="O50" s="17">
        <v>293</v>
      </c>
      <c r="P50" s="12" t="s">
        <v>444</v>
      </c>
      <c r="Q50" s="12" t="s">
        <v>445</v>
      </c>
      <c r="R50" s="12" t="s">
        <v>448</v>
      </c>
      <c r="S50" s="7">
        <v>443616974</v>
      </c>
      <c r="T50" s="7" t="b">
        <v>1</v>
      </c>
      <c r="U50" s="11" t="s">
        <v>344</v>
      </c>
      <c r="V50" s="11" t="b">
        <v>0</v>
      </c>
      <c r="W50" s="11" t="b">
        <v>1</v>
      </c>
      <c r="X50" s="11" t="s">
        <v>618</v>
      </c>
      <c r="Y50" s="11" t="s">
        <v>619</v>
      </c>
      <c r="Z50" s="11" t="s">
        <v>620</v>
      </c>
      <c r="AA50" s="11" t="s">
        <v>660</v>
      </c>
      <c r="AB50" s="11" t="s">
        <v>622</v>
      </c>
      <c r="AC50" s="11" t="s">
        <v>623</v>
      </c>
      <c r="AD50" s="11" t="s">
        <v>659</v>
      </c>
      <c r="AE50" s="11" t="s">
        <v>625</v>
      </c>
      <c r="AF50" s="18" t="s">
        <v>626</v>
      </c>
    </row>
    <row r="51" spans="1:32" x14ac:dyDescent="0.35">
      <c r="A51" s="7">
        <v>85</v>
      </c>
      <c r="B51" s="7" t="b">
        <v>1</v>
      </c>
      <c r="C51" s="7" t="b">
        <v>0</v>
      </c>
      <c r="D51" s="7">
        <v>81</v>
      </c>
      <c r="E51" s="7">
        <v>-39</v>
      </c>
      <c r="F51" s="7">
        <v>1</v>
      </c>
      <c r="G51" s="7" t="b">
        <v>0</v>
      </c>
      <c r="H51" s="7">
        <v>42</v>
      </c>
      <c r="I51" s="7"/>
      <c r="J51" s="19">
        <v>42</v>
      </c>
      <c r="K51" s="152"/>
      <c r="L51" s="7" t="s">
        <v>511</v>
      </c>
      <c r="M51" s="12">
        <v>4</v>
      </c>
      <c r="N51" s="17">
        <v>5</v>
      </c>
      <c r="O51" s="17">
        <v>291</v>
      </c>
      <c r="P51" s="12" t="s">
        <v>444</v>
      </c>
      <c r="Q51" s="12" t="s">
        <v>452</v>
      </c>
      <c r="R51" s="12" t="s">
        <v>446</v>
      </c>
      <c r="S51" s="7">
        <v>1863166427</v>
      </c>
      <c r="T51" s="7" t="b">
        <v>1</v>
      </c>
      <c r="U51" s="11" t="s">
        <v>346</v>
      </c>
      <c r="V51" s="11" t="b">
        <v>0</v>
      </c>
      <c r="W51" s="11" t="b">
        <v>0</v>
      </c>
      <c r="X51" s="11" t="s">
        <v>687</v>
      </c>
      <c r="Y51" s="11" t="s">
        <v>619</v>
      </c>
      <c r="Z51" s="11" t="s">
        <v>620</v>
      </c>
      <c r="AA51" s="11" t="s">
        <v>660</v>
      </c>
      <c r="AB51" s="11" t="s">
        <v>622</v>
      </c>
      <c r="AC51" s="11" t="s">
        <v>623</v>
      </c>
      <c r="AD51" s="11" t="s">
        <v>624</v>
      </c>
      <c r="AE51" s="11" t="s">
        <v>625</v>
      </c>
      <c r="AF51" s="18" t="s">
        <v>690</v>
      </c>
    </row>
    <row r="52" spans="1:32" x14ac:dyDescent="0.35">
      <c r="A52" s="7">
        <v>314</v>
      </c>
      <c r="B52" s="7" t="b">
        <v>1</v>
      </c>
      <c r="C52" s="7" t="b">
        <v>0</v>
      </c>
      <c r="D52" s="7">
        <v>10</v>
      </c>
      <c r="E52" s="7">
        <v>33</v>
      </c>
      <c r="F52" s="7">
        <v>1</v>
      </c>
      <c r="G52" s="7" t="b">
        <v>1</v>
      </c>
      <c r="H52" s="7">
        <v>43</v>
      </c>
      <c r="I52" s="7"/>
      <c r="J52" s="19">
        <v>43</v>
      </c>
      <c r="K52" s="152"/>
      <c r="L52" s="7" t="s">
        <v>427</v>
      </c>
      <c r="M52" s="12">
        <v>4</v>
      </c>
      <c r="N52" s="17">
        <v>9</v>
      </c>
      <c r="O52" s="17">
        <v>289</v>
      </c>
      <c r="P52" s="12" t="s">
        <v>444</v>
      </c>
      <c r="Q52" s="12" t="s">
        <v>452</v>
      </c>
      <c r="R52" s="12" t="s">
        <v>449</v>
      </c>
      <c r="S52" s="7">
        <v>1460648075</v>
      </c>
      <c r="T52" s="7" t="b">
        <v>0</v>
      </c>
      <c r="U52" s="11" t="s">
        <v>346</v>
      </c>
      <c r="V52" s="11" t="b">
        <v>0</v>
      </c>
      <c r="W52" s="11" t="b">
        <v>0</v>
      </c>
      <c r="X52" s="11" t="s">
        <v>687</v>
      </c>
      <c r="Y52" s="11" t="s">
        <v>619</v>
      </c>
      <c r="Z52" s="11" t="s">
        <v>620</v>
      </c>
      <c r="AA52" s="11" t="s">
        <v>660</v>
      </c>
      <c r="AB52" s="11" t="s">
        <v>622</v>
      </c>
      <c r="AC52" s="11" t="s">
        <v>658</v>
      </c>
      <c r="AD52" s="11" t="s">
        <v>659</v>
      </c>
      <c r="AE52" s="11" t="s">
        <v>625</v>
      </c>
      <c r="AF52" s="18" t="s">
        <v>690</v>
      </c>
    </row>
    <row r="53" spans="1:32" x14ac:dyDescent="0.35">
      <c r="A53" s="7">
        <v>22</v>
      </c>
      <c r="B53" s="7" t="b">
        <v>1</v>
      </c>
      <c r="C53" s="7" t="b">
        <v>0</v>
      </c>
      <c r="D53" s="7">
        <v>22</v>
      </c>
      <c r="E53" s="7">
        <v>21</v>
      </c>
      <c r="F53" s="7">
        <v>2</v>
      </c>
      <c r="G53" s="7" t="b">
        <v>1</v>
      </c>
      <c r="H53" s="7">
        <v>44</v>
      </c>
      <c r="I53" s="7"/>
      <c r="J53" s="19">
        <v>43</v>
      </c>
      <c r="K53" s="152"/>
      <c r="L53" s="7" t="s">
        <v>467</v>
      </c>
      <c r="M53" s="12">
        <v>3</v>
      </c>
      <c r="N53" s="17">
        <v>-11</v>
      </c>
      <c r="O53" s="17">
        <v>289</v>
      </c>
      <c r="P53" s="12" t="s">
        <v>444</v>
      </c>
      <c r="Q53" s="12" t="s">
        <v>445</v>
      </c>
      <c r="R53" s="12" t="s">
        <v>448</v>
      </c>
      <c r="S53" s="7">
        <v>1841476056</v>
      </c>
      <c r="T53" s="7" t="b">
        <v>1</v>
      </c>
      <c r="U53" s="11" t="s">
        <v>1</v>
      </c>
      <c r="V53" s="11" t="b">
        <v>0</v>
      </c>
      <c r="W53" s="11" t="b">
        <v>0</v>
      </c>
      <c r="X53" s="11" t="s">
        <v>618</v>
      </c>
      <c r="Y53" s="11" t="s">
        <v>619</v>
      </c>
      <c r="Z53" s="11" t="s">
        <v>620</v>
      </c>
      <c r="AA53" s="11" t="s">
        <v>621</v>
      </c>
      <c r="AB53" s="11" t="s">
        <v>622</v>
      </c>
      <c r="AC53" s="11" t="s">
        <v>658</v>
      </c>
      <c r="AD53" s="11" t="s">
        <v>659</v>
      </c>
      <c r="AE53" s="11" t="s">
        <v>625</v>
      </c>
      <c r="AF53" s="18" t="s">
        <v>626</v>
      </c>
    </row>
    <row r="54" spans="1:32" x14ac:dyDescent="0.35">
      <c r="A54" s="7">
        <v>49</v>
      </c>
      <c r="B54" s="7" t="b">
        <v>1</v>
      </c>
      <c r="C54" s="7" t="b">
        <v>0</v>
      </c>
      <c r="D54" s="7">
        <v>98</v>
      </c>
      <c r="E54" s="7">
        <v>-53</v>
      </c>
      <c r="F54" s="7">
        <v>1</v>
      </c>
      <c r="G54" s="7" t="b">
        <v>0</v>
      </c>
      <c r="H54" s="7">
        <v>45</v>
      </c>
      <c r="I54" s="7"/>
      <c r="J54" s="19">
        <v>45</v>
      </c>
      <c r="K54" s="152"/>
      <c r="L54" s="7" t="s">
        <v>544</v>
      </c>
      <c r="M54" s="12">
        <v>3</v>
      </c>
      <c r="N54" s="17">
        <v>-11</v>
      </c>
      <c r="O54" s="17">
        <v>288</v>
      </c>
      <c r="P54" s="12" t="s">
        <v>444</v>
      </c>
      <c r="Q54" s="12" t="s">
        <v>445</v>
      </c>
      <c r="R54" s="12" t="s">
        <v>448</v>
      </c>
      <c r="S54" s="7">
        <v>225013401</v>
      </c>
      <c r="T54" s="7" t="b">
        <v>1</v>
      </c>
      <c r="U54" s="11" t="s">
        <v>362</v>
      </c>
      <c r="V54" s="11" t="b">
        <v>0</v>
      </c>
      <c r="W54" s="11" t="b">
        <v>0</v>
      </c>
      <c r="X54" s="11" t="s">
        <v>618</v>
      </c>
      <c r="Y54" s="11" t="s">
        <v>619</v>
      </c>
      <c r="Z54" s="11" t="s">
        <v>620</v>
      </c>
      <c r="AA54" s="11" t="s">
        <v>621</v>
      </c>
      <c r="AB54" s="11" t="s">
        <v>622</v>
      </c>
      <c r="AC54" s="11" t="s">
        <v>658</v>
      </c>
      <c r="AD54" s="11" t="s">
        <v>659</v>
      </c>
      <c r="AE54" s="11" t="s">
        <v>625</v>
      </c>
      <c r="AF54" s="18" t="s">
        <v>626</v>
      </c>
    </row>
    <row r="55" spans="1:32" x14ac:dyDescent="0.35">
      <c r="A55" s="7">
        <v>212</v>
      </c>
      <c r="B55" s="7" t="b">
        <v>1</v>
      </c>
      <c r="C55" s="7" t="b">
        <v>0</v>
      </c>
      <c r="D55" s="7">
        <v>53</v>
      </c>
      <c r="E55" s="7">
        <v>-7</v>
      </c>
      <c r="F55" s="7">
        <v>1</v>
      </c>
      <c r="G55" s="7" t="b">
        <v>1</v>
      </c>
      <c r="H55" s="7">
        <v>46</v>
      </c>
      <c r="I55" s="7"/>
      <c r="J55" s="19">
        <v>46</v>
      </c>
      <c r="K55" s="152"/>
      <c r="L55" s="7" t="s">
        <v>480</v>
      </c>
      <c r="M55" s="12">
        <v>5</v>
      </c>
      <c r="N55" s="17">
        <v>-1</v>
      </c>
      <c r="O55" s="17">
        <v>287</v>
      </c>
      <c r="P55" s="12" t="s">
        <v>448</v>
      </c>
      <c r="Q55" s="12" t="s">
        <v>445</v>
      </c>
      <c r="R55" s="12" t="s">
        <v>448</v>
      </c>
      <c r="S55" s="7">
        <v>1023526313</v>
      </c>
      <c r="T55" s="7" t="b">
        <v>1</v>
      </c>
      <c r="U55" s="11" t="s">
        <v>356</v>
      </c>
      <c r="V55" s="11" t="b">
        <v>0</v>
      </c>
      <c r="W55" s="11" t="b">
        <v>1</v>
      </c>
      <c r="X55" s="11" t="s">
        <v>687</v>
      </c>
      <c r="Y55" s="11" t="s">
        <v>688</v>
      </c>
      <c r="Z55" s="11" t="s">
        <v>620</v>
      </c>
      <c r="AA55" s="11" t="s">
        <v>660</v>
      </c>
      <c r="AB55" s="11" t="s">
        <v>622</v>
      </c>
      <c r="AC55" s="11" t="s">
        <v>658</v>
      </c>
      <c r="AD55" s="11" t="s">
        <v>624</v>
      </c>
      <c r="AE55" s="11" t="s">
        <v>625</v>
      </c>
      <c r="AF55" s="18" t="s">
        <v>626</v>
      </c>
    </row>
    <row r="56" spans="1:32" x14ac:dyDescent="0.35">
      <c r="A56" s="7">
        <v>298</v>
      </c>
      <c r="B56" s="7" t="b">
        <v>1</v>
      </c>
      <c r="C56" s="7" t="b">
        <v>0</v>
      </c>
      <c r="D56" s="7">
        <v>26</v>
      </c>
      <c r="E56" s="7">
        <v>20</v>
      </c>
      <c r="F56" s="7">
        <v>2</v>
      </c>
      <c r="G56" s="7" t="b">
        <v>1</v>
      </c>
      <c r="H56" s="7">
        <v>47</v>
      </c>
      <c r="I56" s="7"/>
      <c r="J56" s="19">
        <v>46</v>
      </c>
      <c r="K56" s="152"/>
      <c r="L56" s="7" t="s">
        <v>476</v>
      </c>
      <c r="M56" s="12">
        <v>3</v>
      </c>
      <c r="N56" s="17">
        <v>-11</v>
      </c>
      <c r="O56" s="17">
        <v>287</v>
      </c>
      <c r="P56" s="12" t="s">
        <v>444</v>
      </c>
      <c r="Q56" s="12" t="s">
        <v>445</v>
      </c>
      <c r="R56" s="12" t="s">
        <v>446</v>
      </c>
      <c r="S56" s="7">
        <v>242990721</v>
      </c>
      <c r="T56" s="7" t="b">
        <v>1</v>
      </c>
      <c r="U56" s="11" t="s">
        <v>342</v>
      </c>
      <c r="V56" s="11" t="b">
        <v>0</v>
      </c>
      <c r="W56" s="11" t="b">
        <v>1</v>
      </c>
      <c r="X56" s="11" t="s">
        <v>618</v>
      </c>
      <c r="Y56" s="11" t="s">
        <v>619</v>
      </c>
      <c r="Z56" s="11" t="s">
        <v>620</v>
      </c>
      <c r="AA56" s="11" t="s">
        <v>621</v>
      </c>
      <c r="AB56" s="11" t="s">
        <v>622</v>
      </c>
      <c r="AC56" s="11" t="s">
        <v>658</v>
      </c>
      <c r="AD56" s="11" t="s">
        <v>659</v>
      </c>
      <c r="AE56" s="11" t="s">
        <v>625</v>
      </c>
      <c r="AF56" s="18" t="s">
        <v>626</v>
      </c>
    </row>
    <row r="57" spans="1:32" x14ac:dyDescent="0.35">
      <c r="A57" s="7">
        <v>34</v>
      </c>
      <c r="B57" s="7" t="b">
        <v>1</v>
      </c>
      <c r="C57" s="7" t="b">
        <v>0</v>
      </c>
      <c r="D57" s="7">
        <v>26</v>
      </c>
      <c r="E57" s="7">
        <v>22</v>
      </c>
      <c r="F57" s="7">
        <v>1</v>
      </c>
      <c r="G57" s="7" t="b">
        <v>0</v>
      </c>
      <c r="H57" s="7">
        <v>48</v>
      </c>
      <c r="I57" s="7"/>
      <c r="J57" s="19">
        <v>48</v>
      </c>
      <c r="K57" s="152"/>
      <c r="L57" s="7" t="s">
        <v>368</v>
      </c>
      <c r="M57" s="12">
        <v>3</v>
      </c>
      <c r="N57" s="17">
        <v>-11</v>
      </c>
      <c r="O57" s="17">
        <v>285</v>
      </c>
      <c r="P57" s="12" t="s">
        <v>448</v>
      </c>
      <c r="Q57" s="12" t="s">
        <v>445</v>
      </c>
      <c r="R57" s="12" t="s">
        <v>446</v>
      </c>
      <c r="S57" s="7">
        <v>1791507360</v>
      </c>
      <c r="T57" s="7" t="b">
        <v>1</v>
      </c>
      <c r="U57" s="11" t="s">
        <v>348</v>
      </c>
      <c r="V57" s="11" t="b">
        <v>0</v>
      </c>
      <c r="W57" s="11" t="b">
        <v>0</v>
      </c>
      <c r="X57" s="11" t="s">
        <v>618</v>
      </c>
      <c r="Y57" s="11" t="s">
        <v>619</v>
      </c>
      <c r="Z57" s="11" t="s">
        <v>620</v>
      </c>
      <c r="AA57" s="11" t="s">
        <v>621</v>
      </c>
      <c r="AB57" s="11" t="s">
        <v>622</v>
      </c>
      <c r="AC57" s="11" t="s">
        <v>658</v>
      </c>
      <c r="AD57" s="11" t="s">
        <v>659</v>
      </c>
      <c r="AE57" s="11" t="s">
        <v>625</v>
      </c>
      <c r="AF57" s="18" t="s">
        <v>626</v>
      </c>
    </row>
    <row r="58" spans="1:32" s="8" customFormat="1" x14ac:dyDescent="0.35">
      <c r="A58" s="7">
        <v>132</v>
      </c>
      <c r="B58" s="7" t="b">
        <v>1</v>
      </c>
      <c r="C58" s="7" t="b">
        <v>0</v>
      </c>
      <c r="D58" s="7">
        <v>53</v>
      </c>
      <c r="E58" s="7">
        <v>-5</v>
      </c>
      <c r="F58" s="7">
        <v>2</v>
      </c>
      <c r="G58" s="7" t="b">
        <v>0</v>
      </c>
      <c r="H58" s="7">
        <v>49</v>
      </c>
      <c r="I58" s="7"/>
      <c r="J58" s="19">
        <v>48</v>
      </c>
      <c r="K58" s="152"/>
      <c r="L58" s="7" t="s">
        <v>488</v>
      </c>
      <c r="M58" s="12">
        <v>4</v>
      </c>
      <c r="N58" s="17">
        <v>-9</v>
      </c>
      <c r="O58" s="17">
        <v>285</v>
      </c>
      <c r="P58" s="12" t="s">
        <v>444</v>
      </c>
      <c r="Q58" s="12" t="s">
        <v>452</v>
      </c>
      <c r="R58" s="12" t="s">
        <v>446</v>
      </c>
      <c r="S58" s="7">
        <v>1923229137</v>
      </c>
      <c r="T58" s="7" t="b">
        <v>1</v>
      </c>
      <c r="U58" s="11" t="s">
        <v>356</v>
      </c>
      <c r="V58" s="11" t="b">
        <v>0</v>
      </c>
      <c r="W58" s="11" t="b">
        <v>1</v>
      </c>
      <c r="X58" s="11" t="s">
        <v>627</v>
      </c>
      <c r="Y58" s="11" t="s">
        <v>652</v>
      </c>
      <c r="Z58" s="11" t="s">
        <v>647</v>
      </c>
      <c r="AA58" s="11" t="s">
        <v>653</v>
      </c>
      <c r="AB58" s="11" t="s">
        <v>654</v>
      </c>
      <c r="AC58" s="11" t="s">
        <v>655</v>
      </c>
      <c r="AD58" s="11" t="s">
        <v>696</v>
      </c>
      <c r="AE58" s="11" t="s">
        <v>634</v>
      </c>
      <c r="AF58" s="18" t="s">
        <v>656</v>
      </c>
    </row>
    <row r="59" spans="1:32" x14ac:dyDescent="0.35">
      <c r="A59" s="7">
        <v>84</v>
      </c>
      <c r="B59" s="7" t="b">
        <v>1</v>
      </c>
      <c r="C59" s="7" t="b">
        <v>0</v>
      </c>
      <c r="D59" s="7">
        <v>122</v>
      </c>
      <c r="E59" s="7">
        <v>-74</v>
      </c>
      <c r="F59" s="7">
        <v>3</v>
      </c>
      <c r="G59" s="7" t="b">
        <v>0</v>
      </c>
      <c r="H59" s="7">
        <v>50</v>
      </c>
      <c r="I59" s="7"/>
      <c r="J59" s="19">
        <v>48</v>
      </c>
      <c r="K59" s="152"/>
      <c r="L59" s="7" t="s">
        <v>567</v>
      </c>
      <c r="M59" s="12">
        <v>3</v>
      </c>
      <c r="N59" s="17">
        <v>-19</v>
      </c>
      <c r="O59" s="17">
        <v>285</v>
      </c>
      <c r="P59" s="12" t="s">
        <v>444</v>
      </c>
      <c r="Q59" s="12" t="s">
        <v>445</v>
      </c>
      <c r="R59" s="12" t="s">
        <v>448</v>
      </c>
      <c r="S59" s="7">
        <v>292402174</v>
      </c>
      <c r="T59" s="7" t="b">
        <v>1</v>
      </c>
      <c r="U59" s="11" t="s">
        <v>346</v>
      </c>
      <c r="V59" s="11" t="b">
        <v>0</v>
      </c>
      <c r="W59" s="11" t="b">
        <v>0</v>
      </c>
      <c r="X59" s="11" t="s">
        <v>664</v>
      </c>
      <c r="Y59" s="11" t="s">
        <v>668</v>
      </c>
      <c r="Z59" s="11" t="s">
        <v>638</v>
      </c>
      <c r="AA59" s="11" t="s">
        <v>706</v>
      </c>
      <c r="AB59" s="11" t="s">
        <v>649</v>
      </c>
      <c r="AC59" s="11" t="s">
        <v>707</v>
      </c>
      <c r="AD59" s="11" t="s">
        <v>708</v>
      </c>
      <c r="AE59" s="11" t="s">
        <v>705</v>
      </c>
      <c r="AF59" s="18" t="s">
        <v>651</v>
      </c>
    </row>
    <row r="60" spans="1:32" s="8" customFormat="1" x14ac:dyDescent="0.35">
      <c r="A60" s="7">
        <v>116</v>
      </c>
      <c r="B60" s="7" t="b">
        <v>0</v>
      </c>
      <c r="C60" s="7" t="b">
        <v>0</v>
      </c>
      <c r="D60" s="7">
        <v>68</v>
      </c>
      <c r="E60" s="7">
        <v>-17</v>
      </c>
      <c r="F60" s="7">
        <v>1</v>
      </c>
      <c r="G60" s="7" t="b">
        <v>1</v>
      </c>
      <c r="H60" s="7">
        <v>51</v>
      </c>
      <c r="I60" s="7"/>
      <c r="J60" s="19">
        <v>51</v>
      </c>
      <c r="K60" s="152"/>
      <c r="L60" s="7" t="s">
        <v>416</v>
      </c>
      <c r="M60" s="12">
        <v>5</v>
      </c>
      <c r="N60" s="17">
        <v>13</v>
      </c>
      <c r="O60" s="17">
        <v>283</v>
      </c>
      <c r="P60" s="12" t="s">
        <v>444</v>
      </c>
      <c r="Q60" s="12" t="s">
        <v>445</v>
      </c>
      <c r="R60" s="12" t="s">
        <v>446</v>
      </c>
      <c r="S60" s="7">
        <v>998744355</v>
      </c>
      <c r="T60" s="7" t="b">
        <v>1</v>
      </c>
      <c r="U60" s="11" t="s">
        <v>344</v>
      </c>
      <c r="V60" s="11" t="b">
        <v>0</v>
      </c>
      <c r="W60" s="11" t="b">
        <v>1</v>
      </c>
      <c r="X60" s="11" t="s">
        <v>618</v>
      </c>
      <c r="Y60" s="11" t="s">
        <v>619</v>
      </c>
      <c r="Z60" s="11" t="s">
        <v>620</v>
      </c>
      <c r="AA60" s="11" t="s">
        <v>660</v>
      </c>
      <c r="AB60" s="11" t="s">
        <v>689</v>
      </c>
      <c r="AC60" s="11" t="s">
        <v>658</v>
      </c>
      <c r="AD60" s="11" t="s">
        <v>659</v>
      </c>
      <c r="AE60" s="11" t="s">
        <v>625</v>
      </c>
      <c r="AF60" s="18" t="s">
        <v>626</v>
      </c>
    </row>
    <row r="61" spans="1:32" x14ac:dyDescent="0.35">
      <c r="A61" s="7">
        <v>27</v>
      </c>
      <c r="B61" s="7" t="b">
        <v>1</v>
      </c>
      <c r="C61" s="7" t="b">
        <v>0</v>
      </c>
      <c r="D61" s="7">
        <v>22</v>
      </c>
      <c r="E61" s="7">
        <v>29</v>
      </c>
      <c r="F61" s="7">
        <v>2</v>
      </c>
      <c r="G61" s="7" t="b">
        <v>1</v>
      </c>
      <c r="H61" s="7">
        <v>52</v>
      </c>
      <c r="I61" s="7"/>
      <c r="J61" s="19">
        <v>51</v>
      </c>
      <c r="K61" s="152"/>
      <c r="L61" s="7" t="s">
        <v>414</v>
      </c>
      <c r="M61" s="12">
        <v>4</v>
      </c>
      <c r="N61" s="17">
        <v>-15</v>
      </c>
      <c r="O61" s="17">
        <v>283</v>
      </c>
      <c r="P61" s="12" t="s">
        <v>444</v>
      </c>
      <c r="Q61" s="12" t="s">
        <v>452</v>
      </c>
      <c r="R61" s="12" t="s">
        <v>448</v>
      </c>
      <c r="S61" s="7">
        <v>137362849</v>
      </c>
      <c r="T61" s="7" t="b">
        <v>1</v>
      </c>
      <c r="U61" s="11" t="s">
        <v>354</v>
      </c>
      <c r="V61" s="11" t="b">
        <v>0</v>
      </c>
      <c r="W61" s="11" t="b">
        <v>0</v>
      </c>
      <c r="X61" s="11" t="s">
        <v>687</v>
      </c>
      <c r="Y61" s="11" t="s">
        <v>619</v>
      </c>
      <c r="Z61" s="11" t="s">
        <v>620</v>
      </c>
      <c r="AA61" s="11" t="s">
        <v>621</v>
      </c>
      <c r="AB61" s="11" t="s">
        <v>689</v>
      </c>
      <c r="AC61" s="11" t="s">
        <v>658</v>
      </c>
      <c r="AD61" s="11" t="s">
        <v>624</v>
      </c>
      <c r="AE61" s="11" t="s">
        <v>625</v>
      </c>
      <c r="AF61" s="18" t="s">
        <v>626</v>
      </c>
    </row>
    <row r="62" spans="1:32" x14ac:dyDescent="0.35">
      <c r="A62" s="7">
        <v>252</v>
      </c>
      <c r="B62" s="7" t="b">
        <v>1</v>
      </c>
      <c r="C62" s="7" t="b">
        <v>0</v>
      </c>
      <c r="D62" s="7">
        <v>31</v>
      </c>
      <c r="E62" s="7">
        <v>20</v>
      </c>
      <c r="F62" s="7">
        <v>3</v>
      </c>
      <c r="G62" s="7" t="b">
        <v>1</v>
      </c>
      <c r="H62" s="7">
        <v>53</v>
      </c>
      <c r="I62" s="7"/>
      <c r="J62" s="19">
        <v>51</v>
      </c>
      <c r="K62" s="152"/>
      <c r="L62" s="7" t="s">
        <v>464</v>
      </c>
      <c r="M62" s="12">
        <v>6</v>
      </c>
      <c r="N62" s="17">
        <v>21</v>
      </c>
      <c r="O62" s="17">
        <v>283</v>
      </c>
      <c r="P62" s="12" t="s">
        <v>444</v>
      </c>
      <c r="Q62" s="12" t="s">
        <v>445</v>
      </c>
      <c r="R62" s="12" t="s">
        <v>446</v>
      </c>
      <c r="S62" s="7">
        <v>1504933855</v>
      </c>
      <c r="T62" s="7" t="b">
        <v>1</v>
      </c>
      <c r="U62" s="11" t="s">
        <v>350</v>
      </c>
      <c r="V62" s="11" t="b">
        <v>0</v>
      </c>
      <c r="W62" s="11" t="b">
        <v>0</v>
      </c>
      <c r="X62" s="11" t="s">
        <v>618</v>
      </c>
      <c r="Y62" s="11" t="s">
        <v>619</v>
      </c>
      <c r="Z62" s="11" t="s">
        <v>709</v>
      </c>
      <c r="AA62" s="11" t="s">
        <v>660</v>
      </c>
      <c r="AB62" s="11" t="s">
        <v>622</v>
      </c>
      <c r="AC62" s="11" t="s">
        <v>658</v>
      </c>
      <c r="AD62" s="11" t="s">
        <v>624</v>
      </c>
      <c r="AE62" s="11" t="s">
        <v>625</v>
      </c>
      <c r="AF62" s="18" t="s">
        <v>626</v>
      </c>
    </row>
    <row r="63" spans="1:32" x14ac:dyDescent="0.35">
      <c r="A63" s="7">
        <v>113</v>
      </c>
      <c r="B63" s="7" t="b">
        <v>1</v>
      </c>
      <c r="C63" s="7" t="b">
        <v>0</v>
      </c>
      <c r="D63" s="7">
        <v>26</v>
      </c>
      <c r="E63" s="7">
        <v>25</v>
      </c>
      <c r="F63" s="7">
        <v>4</v>
      </c>
      <c r="G63" s="7" t="b">
        <v>1</v>
      </c>
      <c r="H63" s="7">
        <v>54</v>
      </c>
      <c r="I63" s="7"/>
      <c r="J63" s="19">
        <v>51</v>
      </c>
      <c r="K63" s="152"/>
      <c r="L63" s="7" t="s">
        <v>471</v>
      </c>
      <c r="M63" s="12">
        <v>3</v>
      </c>
      <c r="N63" s="17">
        <v>-15</v>
      </c>
      <c r="O63" s="17">
        <v>283</v>
      </c>
      <c r="P63" s="12" t="s">
        <v>444</v>
      </c>
      <c r="Q63" s="12" t="s">
        <v>445</v>
      </c>
      <c r="R63" s="12" t="s">
        <v>448</v>
      </c>
      <c r="S63" s="7">
        <v>987739972</v>
      </c>
      <c r="T63" s="7" t="b">
        <v>1</v>
      </c>
      <c r="U63" s="11" t="s">
        <v>346</v>
      </c>
      <c r="V63" s="11" t="b">
        <v>0</v>
      </c>
      <c r="W63" s="11" t="b">
        <v>0</v>
      </c>
      <c r="X63" s="11" t="s">
        <v>710</v>
      </c>
      <c r="Y63" s="11" t="s">
        <v>677</v>
      </c>
      <c r="Z63" s="11" t="s">
        <v>711</v>
      </c>
      <c r="AA63" s="11" t="s">
        <v>639</v>
      </c>
      <c r="AB63" s="11" t="s">
        <v>654</v>
      </c>
      <c r="AC63" s="11" t="s">
        <v>712</v>
      </c>
      <c r="AD63" s="11" t="s">
        <v>696</v>
      </c>
      <c r="AE63" s="11" t="s">
        <v>679</v>
      </c>
      <c r="AF63" s="18" t="s">
        <v>626</v>
      </c>
    </row>
    <row r="64" spans="1:32" x14ac:dyDescent="0.35">
      <c r="A64" s="7">
        <v>21</v>
      </c>
      <c r="B64" s="7" t="b">
        <v>1</v>
      </c>
      <c r="C64" s="7" t="b">
        <v>0</v>
      </c>
      <c r="D64" s="7">
        <v>161</v>
      </c>
      <c r="E64" s="7">
        <v>-106</v>
      </c>
      <c r="F64" s="7">
        <v>1</v>
      </c>
      <c r="G64" s="7" t="b">
        <v>0</v>
      </c>
      <c r="H64" s="7">
        <v>55</v>
      </c>
      <c r="I64" s="7"/>
      <c r="J64" s="19">
        <v>55</v>
      </c>
      <c r="K64" s="152"/>
      <c r="L64" s="7" t="s">
        <v>594</v>
      </c>
      <c r="M64" s="12">
        <v>4</v>
      </c>
      <c r="N64" s="17">
        <v>7</v>
      </c>
      <c r="O64" s="17">
        <v>282</v>
      </c>
      <c r="P64" s="12" t="s">
        <v>444</v>
      </c>
      <c r="Q64" s="12" t="s">
        <v>452</v>
      </c>
      <c r="R64" s="12" t="s">
        <v>448</v>
      </c>
      <c r="S64" s="7">
        <v>647965499</v>
      </c>
      <c r="T64" s="7" t="b">
        <v>1</v>
      </c>
      <c r="U64" s="11" t="s">
        <v>358</v>
      </c>
      <c r="V64" s="11" t="b">
        <v>0</v>
      </c>
      <c r="W64" s="11" t="b">
        <v>1</v>
      </c>
      <c r="X64" s="11" t="s">
        <v>618</v>
      </c>
      <c r="Y64" s="11" t="s">
        <v>619</v>
      </c>
      <c r="Z64" s="11" t="s">
        <v>620</v>
      </c>
      <c r="AA64" s="11" t="s">
        <v>660</v>
      </c>
      <c r="AB64" s="11" t="s">
        <v>622</v>
      </c>
      <c r="AC64" s="11" t="s">
        <v>658</v>
      </c>
      <c r="AD64" s="11" t="s">
        <v>659</v>
      </c>
      <c r="AE64" s="11" t="s">
        <v>625</v>
      </c>
      <c r="AF64" s="18" t="s">
        <v>626</v>
      </c>
    </row>
    <row r="65" spans="1:32" x14ac:dyDescent="0.35">
      <c r="A65" s="7">
        <v>32</v>
      </c>
      <c r="B65" s="7" t="b">
        <v>1</v>
      </c>
      <c r="C65" s="7" t="b">
        <v>0</v>
      </c>
      <c r="D65" s="7">
        <v>98</v>
      </c>
      <c r="E65" s="7">
        <v>-42</v>
      </c>
      <c r="F65" s="7">
        <v>1</v>
      </c>
      <c r="G65" s="7" t="b">
        <v>1</v>
      </c>
      <c r="H65" s="7">
        <v>56</v>
      </c>
      <c r="I65" s="7"/>
      <c r="J65" s="19">
        <v>56</v>
      </c>
      <c r="K65" s="152"/>
      <c r="L65" s="7" t="s">
        <v>539</v>
      </c>
      <c r="M65" s="12">
        <v>3</v>
      </c>
      <c r="N65" s="17">
        <v>-7</v>
      </c>
      <c r="O65" s="17">
        <v>281</v>
      </c>
      <c r="P65" s="12" t="s">
        <v>444</v>
      </c>
      <c r="Q65" s="12" t="s">
        <v>445</v>
      </c>
      <c r="R65" s="12" t="s">
        <v>446</v>
      </c>
      <c r="S65" s="7">
        <v>1700759729</v>
      </c>
      <c r="T65" s="7" t="b">
        <v>1</v>
      </c>
      <c r="U65" s="11" t="s">
        <v>344</v>
      </c>
      <c r="V65" s="11" t="b">
        <v>0</v>
      </c>
      <c r="W65" s="11" t="b">
        <v>1</v>
      </c>
      <c r="X65" s="11" t="s">
        <v>687</v>
      </c>
      <c r="Y65" s="11" t="s">
        <v>619</v>
      </c>
      <c r="Z65" s="11" t="s">
        <v>620</v>
      </c>
      <c r="AA65" s="11" t="s">
        <v>660</v>
      </c>
      <c r="AB65" s="11" t="s">
        <v>622</v>
      </c>
      <c r="AC65" s="11" t="s">
        <v>658</v>
      </c>
      <c r="AD65" s="11" t="s">
        <v>659</v>
      </c>
      <c r="AE65" s="11" t="s">
        <v>625</v>
      </c>
      <c r="AF65" s="18" t="s">
        <v>626</v>
      </c>
    </row>
    <row r="66" spans="1:32" x14ac:dyDescent="0.35">
      <c r="A66" s="7">
        <v>183</v>
      </c>
      <c r="B66" s="7" t="b">
        <v>1</v>
      </c>
      <c r="C66" s="7" t="b">
        <v>0</v>
      </c>
      <c r="D66" s="7">
        <v>53</v>
      </c>
      <c r="E66" s="7">
        <v>4</v>
      </c>
      <c r="F66" s="7">
        <v>1</v>
      </c>
      <c r="G66" s="7" t="b">
        <v>0</v>
      </c>
      <c r="H66" s="7">
        <v>57</v>
      </c>
      <c r="I66" s="7"/>
      <c r="J66" s="19">
        <v>57</v>
      </c>
      <c r="K66" s="152"/>
      <c r="L66" s="7" t="s">
        <v>415</v>
      </c>
      <c r="M66" s="12">
        <v>4</v>
      </c>
      <c r="N66" s="17">
        <v>-3</v>
      </c>
      <c r="O66" s="17">
        <v>280</v>
      </c>
      <c r="P66" s="12" t="s">
        <v>448</v>
      </c>
      <c r="Q66" s="12" t="s">
        <v>452</v>
      </c>
      <c r="R66" s="12" t="s">
        <v>446</v>
      </c>
      <c r="S66" s="7">
        <v>1413071056</v>
      </c>
      <c r="T66" s="7" t="b">
        <v>1</v>
      </c>
      <c r="U66" s="11" t="s">
        <v>1</v>
      </c>
      <c r="V66" s="11" t="b">
        <v>0</v>
      </c>
      <c r="W66" s="11" t="b">
        <v>0</v>
      </c>
      <c r="X66" s="11" t="s">
        <v>687</v>
      </c>
      <c r="Y66" s="11" t="s">
        <v>619</v>
      </c>
      <c r="Z66" s="11" t="s">
        <v>620</v>
      </c>
      <c r="AA66" s="11" t="s">
        <v>660</v>
      </c>
      <c r="AB66" s="11" t="s">
        <v>622</v>
      </c>
      <c r="AC66" s="11" t="s">
        <v>658</v>
      </c>
      <c r="AD66" s="11" t="s">
        <v>624</v>
      </c>
      <c r="AE66" s="11" t="s">
        <v>625</v>
      </c>
      <c r="AF66" s="18" t="s">
        <v>626</v>
      </c>
    </row>
    <row r="67" spans="1:32" x14ac:dyDescent="0.35">
      <c r="A67" s="7">
        <v>144</v>
      </c>
      <c r="B67" s="7" t="b">
        <v>1</v>
      </c>
      <c r="C67" s="7" t="b">
        <v>0</v>
      </c>
      <c r="D67" s="7">
        <v>53</v>
      </c>
      <c r="E67" s="7">
        <v>5</v>
      </c>
      <c r="F67" s="7">
        <v>1</v>
      </c>
      <c r="G67" s="7" t="b">
        <v>1</v>
      </c>
      <c r="H67" s="7">
        <v>58</v>
      </c>
      <c r="I67" s="7"/>
      <c r="J67" s="19">
        <v>58</v>
      </c>
      <c r="K67" s="152"/>
      <c r="L67" s="7" t="s">
        <v>505</v>
      </c>
      <c r="M67" s="12">
        <v>3</v>
      </c>
      <c r="N67" s="17">
        <v>-11</v>
      </c>
      <c r="O67" s="17">
        <v>279</v>
      </c>
      <c r="P67" s="12" t="s">
        <v>444</v>
      </c>
      <c r="Q67" s="12" t="s">
        <v>445</v>
      </c>
      <c r="R67" s="12" t="s">
        <v>448</v>
      </c>
      <c r="S67" s="7">
        <v>1607926933</v>
      </c>
      <c r="T67" s="7" t="b">
        <v>1</v>
      </c>
      <c r="U67" s="11" t="s">
        <v>354</v>
      </c>
      <c r="V67" s="11" t="b">
        <v>0</v>
      </c>
      <c r="W67" s="11" t="b">
        <v>0</v>
      </c>
      <c r="X67" s="11" t="s">
        <v>618</v>
      </c>
      <c r="Y67" s="11" t="s">
        <v>619</v>
      </c>
      <c r="Z67" s="11" t="s">
        <v>620</v>
      </c>
      <c r="AA67" s="11" t="s">
        <v>621</v>
      </c>
      <c r="AB67" s="11" t="s">
        <v>622</v>
      </c>
      <c r="AC67" s="11" t="s">
        <v>658</v>
      </c>
      <c r="AD67" s="11" t="s">
        <v>659</v>
      </c>
      <c r="AE67" s="11" t="s">
        <v>625</v>
      </c>
      <c r="AF67" s="18" t="s">
        <v>626</v>
      </c>
    </row>
    <row r="68" spans="1:32" s="8" customFormat="1" x14ac:dyDescent="0.35">
      <c r="A68" s="7">
        <v>268</v>
      </c>
      <c r="B68" s="7" t="b">
        <v>1</v>
      </c>
      <c r="C68" s="7" t="b">
        <v>0</v>
      </c>
      <c r="D68" s="7">
        <v>122</v>
      </c>
      <c r="E68" s="7">
        <v>-64</v>
      </c>
      <c r="F68" s="7">
        <v>2</v>
      </c>
      <c r="G68" s="7" t="b">
        <v>1</v>
      </c>
      <c r="H68" s="7">
        <v>59</v>
      </c>
      <c r="I68" s="7"/>
      <c r="J68" s="19">
        <v>58</v>
      </c>
      <c r="K68" s="152"/>
      <c r="L68" s="7" t="s">
        <v>563</v>
      </c>
      <c r="M68" s="12">
        <v>3</v>
      </c>
      <c r="N68" s="17">
        <v>-7</v>
      </c>
      <c r="O68" s="17">
        <v>279</v>
      </c>
      <c r="P68" s="12" t="s">
        <v>444</v>
      </c>
      <c r="Q68" s="12" t="s">
        <v>445</v>
      </c>
      <c r="R68" s="12" t="s">
        <v>446</v>
      </c>
      <c r="S68" s="7">
        <v>762565839</v>
      </c>
      <c r="T68" s="7" t="b">
        <v>0</v>
      </c>
      <c r="U68" s="11" t="s">
        <v>346</v>
      </c>
      <c r="V68" s="11" t="b">
        <v>0</v>
      </c>
      <c r="W68" s="11" t="b">
        <v>0</v>
      </c>
      <c r="X68" s="11" t="s">
        <v>687</v>
      </c>
      <c r="Y68" s="11" t="s">
        <v>619</v>
      </c>
      <c r="Z68" s="11" t="s">
        <v>620</v>
      </c>
      <c r="AA68" s="11" t="s">
        <v>660</v>
      </c>
      <c r="AB68" s="11" t="s">
        <v>622</v>
      </c>
      <c r="AC68" s="11" t="s">
        <v>658</v>
      </c>
      <c r="AD68" s="11" t="s">
        <v>659</v>
      </c>
      <c r="AE68" s="11" t="s">
        <v>625</v>
      </c>
      <c r="AF68" s="18" t="s">
        <v>626</v>
      </c>
    </row>
    <row r="69" spans="1:32" x14ac:dyDescent="0.35">
      <c r="A69" s="7">
        <v>83</v>
      </c>
      <c r="B69" s="7" t="b">
        <v>1</v>
      </c>
      <c r="C69" s="7" t="b">
        <v>0</v>
      </c>
      <c r="D69" s="7">
        <v>68</v>
      </c>
      <c r="E69" s="7">
        <v>-10</v>
      </c>
      <c r="F69" s="7">
        <v>3</v>
      </c>
      <c r="G69" s="7" t="b">
        <v>1</v>
      </c>
      <c r="H69" s="7">
        <v>60</v>
      </c>
      <c r="I69" s="7"/>
      <c r="J69" s="19">
        <v>58</v>
      </c>
      <c r="K69" s="152"/>
      <c r="L69" s="7" t="s">
        <v>523</v>
      </c>
      <c r="M69" s="12">
        <v>2</v>
      </c>
      <c r="N69" s="17">
        <v>-25</v>
      </c>
      <c r="O69" s="17">
        <v>279</v>
      </c>
      <c r="P69" s="12" t="s">
        <v>448</v>
      </c>
      <c r="Q69" s="12" t="s">
        <v>452</v>
      </c>
      <c r="R69" s="12" t="s">
        <v>448</v>
      </c>
      <c r="S69" s="7">
        <v>1070687070</v>
      </c>
      <c r="T69" s="7" t="b">
        <v>1</v>
      </c>
      <c r="U69" s="11" t="s">
        <v>346</v>
      </c>
      <c r="V69" s="11" t="b">
        <v>0</v>
      </c>
      <c r="W69" s="11" t="b">
        <v>0</v>
      </c>
      <c r="X69" s="11" t="s">
        <v>687</v>
      </c>
      <c r="Y69" s="11" t="s">
        <v>619</v>
      </c>
      <c r="Z69" s="11" t="s">
        <v>620</v>
      </c>
      <c r="AA69" s="11" t="s">
        <v>621</v>
      </c>
      <c r="AB69" s="11" t="s">
        <v>622</v>
      </c>
      <c r="AC69" s="11" t="s">
        <v>658</v>
      </c>
      <c r="AD69" s="11" t="s">
        <v>659</v>
      </c>
      <c r="AE69" s="11" t="s">
        <v>625</v>
      </c>
      <c r="AF69" s="18" t="s">
        <v>626</v>
      </c>
    </row>
    <row r="70" spans="1:32" x14ac:dyDescent="0.35">
      <c r="A70" s="7">
        <v>236</v>
      </c>
      <c r="B70" s="7" t="b">
        <v>1</v>
      </c>
      <c r="C70" s="7" t="b">
        <v>0</v>
      </c>
      <c r="D70" s="7">
        <v>10</v>
      </c>
      <c r="E70" s="7">
        <v>51</v>
      </c>
      <c r="F70" s="7">
        <v>1</v>
      </c>
      <c r="G70" s="7" t="b">
        <v>0</v>
      </c>
      <c r="H70" s="7">
        <v>61</v>
      </c>
      <c r="I70" s="7"/>
      <c r="J70" s="19">
        <v>61</v>
      </c>
      <c r="K70" s="152"/>
      <c r="L70" s="7" t="s">
        <v>459</v>
      </c>
      <c r="M70" s="12">
        <v>3</v>
      </c>
      <c r="N70" s="17">
        <v>-21</v>
      </c>
      <c r="O70" s="17">
        <v>275</v>
      </c>
      <c r="P70" s="12" t="s">
        <v>444</v>
      </c>
      <c r="Q70" s="12" t="s">
        <v>445</v>
      </c>
      <c r="R70" s="12" t="s">
        <v>446</v>
      </c>
      <c r="S70" s="7">
        <v>1417426460</v>
      </c>
      <c r="T70" s="7" t="b">
        <v>1</v>
      </c>
      <c r="U70" s="11" t="s">
        <v>356</v>
      </c>
      <c r="V70" s="11" t="b">
        <v>0</v>
      </c>
      <c r="W70" s="11" t="b">
        <v>1</v>
      </c>
      <c r="X70" s="11" t="s">
        <v>687</v>
      </c>
      <c r="Y70" s="11" t="s">
        <v>619</v>
      </c>
      <c r="Z70" s="11" t="s">
        <v>620</v>
      </c>
      <c r="AA70" s="11" t="s">
        <v>621</v>
      </c>
      <c r="AB70" s="11" t="s">
        <v>622</v>
      </c>
      <c r="AC70" s="11" t="s">
        <v>658</v>
      </c>
      <c r="AD70" s="11" t="s">
        <v>624</v>
      </c>
      <c r="AE70" s="11" t="s">
        <v>625</v>
      </c>
      <c r="AF70" s="18" t="s">
        <v>626</v>
      </c>
    </row>
    <row r="71" spans="1:32" x14ac:dyDescent="0.35">
      <c r="A71" s="7">
        <v>295</v>
      </c>
      <c r="B71" s="7" t="b">
        <v>1</v>
      </c>
      <c r="C71" s="7" t="b">
        <v>0</v>
      </c>
      <c r="D71" s="7">
        <v>90</v>
      </c>
      <c r="E71" s="7">
        <v>-28</v>
      </c>
      <c r="F71" s="7">
        <v>1</v>
      </c>
      <c r="G71" s="7" t="b">
        <v>1</v>
      </c>
      <c r="H71" s="7">
        <v>62</v>
      </c>
      <c r="I71" s="7"/>
      <c r="J71" s="19">
        <v>62</v>
      </c>
      <c r="K71" s="152"/>
      <c r="L71" s="7" t="s">
        <v>425</v>
      </c>
      <c r="M71" s="12">
        <v>5</v>
      </c>
      <c r="N71" s="17">
        <v>15</v>
      </c>
      <c r="O71" s="17">
        <v>271</v>
      </c>
      <c r="P71" s="12" t="s">
        <v>444</v>
      </c>
      <c r="Q71" s="12" t="s">
        <v>445</v>
      </c>
      <c r="R71" s="12" t="s">
        <v>446</v>
      </c>
      <c r="S71" s="7">
        <v>635689823</v>
      </c>
      <c r="T71" s="7" t="b">
        <v>0</v>
      </c>
      <c r="U71" s="11" t="s">
        <v>360</v>
      </c>
      <c r="V71" s="11" t="b">
        <v>0</v>
      </c>
      <c r="W71" s="11" t="b">
        <v>0</v>
      </c>
      <c r="X71" s="11" t="s">
        <v>687</v>
      </c>
      <c r="Y71" s="11" t="s">
        <v>619</v>
      </c>
      <c r="Z71" s="11" t="s">
        <v>620</v>
      </c>
      <c r="AA71" s="11" t="s">
        <v>660</v>
      </c>
      <c r="AB71" s="11" t="s">
        <v>689</v>
      </c>
      <c r="AC71" s="11" t="s">
        <v>658</v>
      </c>
      <c r="AD71" s="11" t="s">
        <v>659</v>
      </c>
      <c r="AE71" s="11" t="s">
        <v>625</v>
      </c>
      <c r="AF71" s="18" t="s">
        <v>690</v>
      </c>
    </row>
    <row r="72" spans="1:32" x14ac:dyDescent="0.35">
      <c r="A72" s="7">
        <v>63</v>
      </c>
      <c r="B72" s="7" t="b">
        <v>1</v>
      </c>
      <c r="C72" s="7" t="b">
        <v>0</v>
      </c>
      <c r="D72" s="7">
        <v>20</v>
      </c>
      <c r="E72" s="7">
        <v>43</v>
      </c>
      <c r="F72" s="7">
        <v>1</v>
      </c>
      <c r="G72" s="7" t="b">
        <v>0</v>
      </c>
      <c r="H72" s="7">
        <v>63</v>
      </c>
      <c r="I72" s="7"/>
      <c r="J72" s="19">
        <v>63</v>
      </c>
      <c r="K72" s="152"/>
      <c r="L72" s="7" t="s">
        <v>465</v>
      </c>
      <c r="M72" s="12">
        <v>3</v>
      </c>
      <c r="N72" s="17">
        <v>-7</v>
      </c>
      <c r="O72" s="17">
        <v>269</v>
      </c>
      <c r="P72" s="12" t="s">
        <v>444</v>
      </c>
      <c r="Q72" s="12" t="s">
        <v>445</v>
      </c>
      <c r="R72" s="12" t="s">
        <v>448</v>
      </c>
      <c r="S72" s="7">
        <v>820327694</v>
      </c>
      <c r="T72" s="7" t="b">
        <v>0</v>
      </c>
      <c r="U72" s="11" t="s">
        <v>348</v>
      </c>
      <c r="V72" s="11" t="b">
        <v>0</v>
      </c>
      <c r="W72" s="11" t="b">
        <v>0</v>
      </c>
      <c r="X72" s="11" t="s">
        <v>687</v>
      </c>
      <c r="Y72" s="11" t="s">
        <v>619</v>
      </c>
      <c r="Z72" s="11" t="s">
        <v>620</v>
      </c>
      <c r="AA72" s="11" t="s">
        <v>660</v>
      </c>
      <c r="AB72" s="11" t="s">
        <v>622</v>
      </c>
      <c r="AC72" s="11" t="s">
        <v>658</v>
      </c>
      <c r="AD72" s="11" t="s">
        <v>659</v>
      </c>
      <c r="AE72" s="11" t="s">
        <v>625</v>
      </c>
      <c r="AF72" s="18" t="s">
        <v>626</v>
      </c>
    </row>
    <row r="73" spans="1:32" x14ac:dyDescent="0.35">
      <c r="A73" s="7">
        <v>294</v>
      </c>
      <c r="B73" s="7" t="b">
        <v>0</v>
      </c>
      <c r="C73" s="7" t="b">
        <v>0</v>
      </c>
      <c r="D73" s="7">
        <v>31</v>
      </c>
      <c r="E73" s="7">
        <v>32</v>
      </c>
      <c r="F73" s="7">
        <v>2</v>
      </c>
      <c r="G73" s="7" t="b">
        <v>0</v>
      </c>
      <c r="H73" s="7">
        <v>64</v>
      </c>
      <c r="I73" s="7"/>
      <c r="J73" s="19">
        <v>63</v>
      </c>
      <c r="K73" s="152"/>
      <c r="L73" s="7" t="s">
        <v>472</v>
      </c>
      <c r="M73" s="12">
        <v>4</v>
      </c>
      <c r="N73" s="17">
        <v>-7</v>
      </c>
      <c r="O73" s="17">
        <v>269</v>
      </c>
      <c r="P73" s="12" t="s">
        <v>448</v>
      </c>
      <c r="Q73" s="12" t="s">
        <v>445</v>
      </c>
      <c r="R73" s="12" t="s">
        <v>448</v>
      </c>
      <c r="S73" s="7">
        <v>833457995</v>
      </c>
      <c r="T73" s="7" t="b">
        <v>1</v>
      </c>
      <c r="U73" s="11" t="s">
        <v>362</v>
      </c>
      <c r="V73" s="11" t="b">
        <v>0</v>
      </c>
      <c r="W73" s="11" t="b">
        <v>0</v>
      </c>
      <c r="X73" s="11" t="s">
        <v>618</v>
      </c>
      <c r="Y73" s="11" t="s">
        <v>619</v>
      </c>
      <c r="Z73" s="11" t="s">
        <v>620</v>
      </c>
      <c r="AA73" s="11" t="s">
        <v>621</v>
      </c>
      <c r="AB73" s="11" t="s">
        <v>622</v>
      </c>
      <c r="AC73" s="11" t="s">
        <v>658</v>
      </c>
      <c r="AD73" s="11" t="s">
        <v>624</v>
      </c>
      <c r="AE73" s="11" t="s">
        <v>625</v>
      </c>
      <c r="AF73" s="18" t="s">
        <v>626</v>
      </c>
    </row>
    <row r="74" spans="1:32" x14ac:dyDescent="0.35">
      <c r="A74" s="7">
        <v>98</v>
      </c>
      <c r="B74" s="7" t="b">
        <v>1</v>
      </c>
      <c r="C74" s="7" t="b">
        <v>0</v>
      </c>
      <c r="D74" s="7">
        <v>44</v>
      </c>
      <c r="E74" s="7">
        <v>21</v>
      </c>
      <c r="F74" s="7">
        <v>1</v>
      </c>
      <c r="G74" s="7" t="b">
        <v>1</v>
      </c>
      <c r="H74" s="7">
        <v>65</v>
      </c>
      <c r="I74" s="7"/>
      <c r="J74" s="19">
        <v>65</v>
      </c>
      <c r="K74" s="152"/>
      <c r="L74" s="7" t="s">
        <v>497</v>
      </c>
      <c r="M74" s="12">
        <v>3</v>
      </c>
      <c r="N74" s="17">
        <v>-7</v>
      </c>
      <c r="O74" s="17">
        <v>267</v>
      </c>
      <c r="P74" s="12" t="s">
        <v>444</v>
      </c>
      <c r="Q74" s="12" t="s">
        <v>452</v>
      </c>
      <c r="R74" s="12" t="s">
        <v>446</v>
      </c>
      <c r="S74" s="7">
        <v>973426820</v>
      </c>
      <c r="T74" s="7" t="b">
        <v>0</v>
      </c>
      <c r="U74" s="11" t="s">
        <v>352</v>
      </c>
      <c r="V74" s="11" t="b">
        <v>0</v>
      </c>
      <c r="W74" s="11" t="b">
        <v>0</v>
      </c>
      <c r="X74" s="11" t="s">
        <v>687</v>
      </c>
      <c r="Y74" s="11" t="s">
        <v>619</v>
      </c>
      <c r="Z74" s="11" t="s">
        <v>620</v>
      </c>
      <c r="AA74" s="11" t="s">
        <v>660</v>
      </c>
      <c r="AB74" s="11" t="s">
        <v>622</v>
      </c>
      <c r="AC74" s="11" t="s">
        <v>658</v>
      </c>
      <c r="AD74" s="11" t="s">
        <v>659</v>
      </c>
      <c r="AE74" s="11" t="s">
        <v>625</v>
      </c>
      <c r="AF74" s="18" t="s">
        <v>626</v>
      </c>
    </row>
    <row r="75" spans="1:32" x14ac:dyDescent="0.35">
      <c r="A75" s="7">
        <v>194</v>
      </c>
      <c r="B75" s="7" t="b">
        <v>1</v>
      </c>
      <c r="C75" s="7" t="b">
        <v>0</v>
      </c>
      <c r="D75" s="7">
        <v>5</v>
      </c>
      <c r="E75" s="7">
        <v>60</v>
      </c>
      <c r="F75" s="7">
        <v>2</v>
      </c>
      <c r="G75" s="7" t="b">
        <v>1</v>
      </c>
      <c r="H75" s="7">
        <v>66</v>
      </c>
      <c r="I75" s="7"/>
      <c r="J75" s="19">
        <v>65</v>
      </c>
      <c r="K75" s="152"/>
      <c r="L75" s="7" t="s">
        <v>454</v>
      </c>
      <c r="M75" s="12">
        <v>4</v>
      </c>
      <c r="N75" s="17">
        <v>7</v>
      </c>
      <c r="O75" s="17">
        <v>267</v>
      </c>
      <c r="P75" s="12" t="s">
        <v>444</v>
      </c>
      <c r="Q75" s="12" t="s">
        <v>445</v>
      </c>
      <c r="R75" s="12" t="s">
        <v>448</v>
      </c>
      <c r="S75" s="7">
        <v>706000513</v>
      </c>
      <c r="T75" s="7" t="b">
        <v>1</v>
      </c>
      <c r="U75" s="11" t="s">
        <v>344</v>
      </c>
      <c r="V75" s="11" t="b">
        <v>0</v>
      </c>
      <c r="W75" s="11" t="b">
        <v>1</v>
      </c>
      <c r="X75" s="11" t="s">
        <v>618</v>
      </c>
      <c r="Y75" s="11" t="s">
        <v>619</v>
      </c>
      <c r="Z75" s="11" t="s">
        <v>620</v>
      </c>
      <c r="AA75" s="11" t="s">
        <v>660</v>
      </c>
      <c r="AB75" s="11" t="s">
        <v>622</v>
      </c>
      <c r="AC75" s="11" t="s">
        <v>658</v>
      </c>
      <c r="AD75" s="11" t="s">
        <v>659</v>
      </c>
      <c r="AE75" s="11" t="s">
        <v>625</v>
      </c>
      <c r="AF75" s="18" t="s">
        <v>626</v>
      </c>
    </row>
    <row r="76" spans="1:32" x14ac:dyDescent="0.35">
      <c r="A76" s="7">
        <v>147</v>
      </c>
      <c r="B76" s="7" t="b">
        <v>1</v>
      </c>
      <c r="C76" s="7" t="b">
        <v>0</v>
      </c>
      <c r="D76" s="7">
        <v>5</v>
      </c>
      <c r="E76" s="7">
        <v>62</v>
      </c>
      <c r="F76" s="7">
        <v>1</v>
      </c>
      <c r="G76" s="7" t="b">
        <v>0</v>
      </c>
      <c r="H76" s="7">
        <v>67</v>
      </c>
      <c r="I76" s="7"/>
      <c r="J76" s="19">
        <v>67</v>
      </c>
      <c r="K76" s="152"/>
      <c r="L76" s="7" t="s">
        <v>430</v>
      </c>
      <c r="M76" s="12">
        <v>3</v>
      </c>
      <c r="N76" s="17">
        <v>-11</v>
      </c>
      <c r="O76" s="17">
        <v>266</v>
      </c>
      <c r="P76" s="12" t="s">
        <v>444</v>
      </c>
      <c r="Q76" s="12" t="s">
        <v>445</v>
      </c>
      <c r="R76" s="12" t="s">
        <v>446</v>
      </c>
      <c r="S76" s="7">
        <v>832521502</v>
      </c>
      <c r="T76" s="7" t="b">
        <v>1</v>
      </c>
      <c r="U76" s="11" t="s">
        <v>336</v>
      </c>
      <c r="V76" s="11" t="b">
        <v>0</v>
      </c>
      <c r="W76" s="11" t="b">
        <v>1</v>
      </c>
      <c r="X76" s="11" t="s">
        <v>618</v>
      </c>
      <c r="Y76" s="11" t="s">
        <v>619</v>
      </c>
      <c r="Z76" s="11" t="s">
        <v>620</v>
      </c>
      <c r="AA76" s="11" t="s">
        <v>621</v>
      </c>
      <c r="AB76" s="11" t="s">
        <v>622</v>
      </c>
      <c r="AC76" s="11" t="s">
        <v>658</v>
      </c>
      <c r="AD76" s="11" t="s">
        <v>659</v>
      </c>
      <c r="AE76" s="11" t="s">
        <v>625</v>
      </c>
      <c r="AF76" s="18" t="s">
        <v>626</v>
      </c>
    </row>
    <row r="77" spans="1:32" s="8" customFormat="1" x14ac:dyDescent="0.35">
      <c r="A77" s="7">
        <v>31</v>
      </c>
      <c r="B77" s="7" t="b">
        <v>1</v>
      </c>
      <c r="C77" s="7" t="b">
        <v>0</v>
      </c>
      <c r="D77" s="7">
        <v>81</v>
      </c>
      <c r="E77" s="7">
        <v>-13</v>
      </c>
      <c r="F77" s="7">
        <v>1</v>
      </c>
      <c r="G77" s="7" t="b">
        <v>1</v>
      </c>
      <c r="H77" s="7">
        <v>68</v>
      </c>
      <c r="I77" s="7"/>
      <c r="J77" s="19">
        <v>68</v>
      </c>
      <c r="K77" s="152"/>
      <c r="L77" s="7" t="s">
        <v>526</v>
      </c>
      <c r="M77" s="12">
        <v>3</v>
      </c>
      <c r="N77" s="17">
        <v>-11</v>
      </c>
      <c r="O77" s="17">
        <v>263</v>
      </c>
      <c r="P77" s="12" t="s">
        <v>444</v>
      </c>
      <c r="Q77" s="12" t="s">
        <v>452</v>
      </c>
      <c r="R77" s="12" t="s">
        <v>448</v>
      </c>
      <c r="S77" s="7">
        <v>138869799</v>
      </c>
      <c r="T77" s="7" t="b">
        <v>1</v>
      </c>
      <c r="U77" s="11" t="s">
        <v>356</v>
      </c>
      <c r="V77" s="11" t="b">
        <v>0</v>
      </c>
      <c r="W77" s="11" t="b">
        <v>1</v>
      </c>
      <c r="X77" s="11" t="s">
        <v>618</v>
      </c>
      <c r="Y77" s="11" t="s">
        <v>619</v>
      </c>
      <c r="Z77" s="11" t="s">
        <v>620</v>
      </c>
      <c r="AA77" s="11" t="s">
        <v>621</v>
      </c>
      <c r="AB77" s="11" t="s">
        <v>622</v>
      </c>
      <c r="AC77" s="11" t="s">
        <v>658</v>
      </c>
      <c r="AD77" s="11" t="s">
        <v>659</v>
      </c>
      <c r="AE77" s="11" t="s">
        <v>625</v>
      </c>
      <c r="AF77" s="18" t="s">
        <v>626</v>
      </c>
    </row>
    <row r="78" spans="1:32" x14ac:dyDescent="0.35">
      <c r="A78" s="7">
        <v>41</v>
      </c>
      <c r="B78" s="7" t="b">
        <v>1</v>
      </c>
      <c r="C78" s="7" t="b">
        <v>0</v>
      </c>
      <c r="D78" s="7">
        <v>143</v>
      </c>
      <c r="E78" s="7">
        <v>-75</v>
      </c>
      <c r="F78" s="7">
        <v>2</v>
      </c>
      <c r="G78" s="7" t="b">
        <v>1</v>
      </c>
      <c r="H78" s="7">
        <v>69</v>
      </c>
      <c r="I78" s="7"/>
      <c r="J78" s="19">
        <v>68</v>
      </c>
      <c r="K78" s="152"/>
      <c r="L78" s="7" t="s">
        <v>583</v>
      </c>
      <c r="M78" s="12">
        <v>3</v>
      </c>
      <c r="N78" s="17">
        <v>-11</v>
      </c>
      <c r="O78" s="17">
        <v>263</v>
      </c>
      <c r="P78" s="12" t="s">
        <v>448</v>
      </c>
      <c r="Q78" s="12" t="s">
        <v>445</v>
      </c>
      <c r="R78" s="12" t="s">
        <v>446</v>
      </c>
      <c r="S78" s="7">
        <v>248425788</v>
      </c>
      <c r="T78" s="7" t="b">
        <v>1</v>
      </c>
      <c r="U78" s="11" t="s">
        <v>356</v>
      </c>
      <c r="V78" s="11" t="b">
        <v>0</v>
      </c>
      <c r="W78" s="11" t="b">
        <v>1</v>
      </c>
      <c r="X78" s="11" t="s">
        <v>618</v>
      </c>
      <c r="Y78" s="11" t="s">
        <v>619</v>
      </c>
      <c r="Z78" s="11" t="s">
        <v>620</v>
      </c>
      <c r="AA78" s="11" t="s">
        <v>621</v>
      </c>
      <c r="AB78" s="11" t="s">
        <v>622</v>
      </c>
      <c r="AC78" s="11" t="s">
        <v>658</v>
      </c>
      <c r="AD78" s="11" t="s">
        <v>659</v>
      </c>
      <c r="AE78" s="11" t="s">
        <v>625</v>
      </c>
      <c r="AF78" s="18" t="s">
        <v>626</v>
      </c>
    </row>
    <row r="79" spans="1:32" x14ac:dyDescent="0.35">
      <c r="A79" s="7">
        <v>110</v>
      </c>
      <c r="B79" s="7" t="b">
        <v>1</v>
      </c>
      <c r="C79" s="7" t="b">
        <v>0</v>
      </c>
      <c r="D79" s="7">
        <v>112</v>
      </c>
      <c r="E79" s="7">
        <v>-44</v>
      </c>
      <c r="F79" s="7">
        <v>3</v>
      </c>
      <c r="G79" s="7" t="b">
        <v>1</v>
      </c>
      <c r="H79" s="7">
        <v>70</v>
      </c>
      <c r="I79" s="7"/>
      <c r="J79" s="19">
        <v>68</v>
      </c>
      <c r="K79" s="152"/>
      <c r="L79" s="7" t="s">
        <v>557</v>
      </c>
      <c r="M79" s="12">
        <v>2</v>
      </c>
      <c r="N79" s="17">
        <v>-23</v>
      </c>
      <c r="O79" s="17">
        <v>263</v>
      </c>
      <c r="P79" s="12" t="s">
        <v>444</v>
      </c>
      <c r="Q79" s="12" t="s">
        <v>452</v>
      </c>
      <c r="R79" s="12" t="s">
        <v>448</v>
      </c>
      <c r="S79" s="7">
        <v>1903515279</v>
      </c>
      <c r="T79" s="7" t="b">
        <v>1</v>
      </c>
      <c r="U79" s="11" t="s">
        <v>356</v>
      </c>
      <c r="V79" s="11" t="b">
        <v>0</v>
      </c>
      <c r="W79" s="11" t="b">
        <v>1</v>
      </c>
      <c r="X79" s="11" t="s">
        <v>618</v>
      </c>
      <c r="Y79" s="11" t="s">
        <v>619</v>
      </c>
      <c r="Z79" s="11" t="s">
        <v>620</v>
      </c>
      <c r="AA79" s="11" t="s">
        <v>621</v>
      </c>
      <c r="AB79" s="11" t="s">
        <v>622</v>
      </c>
      <c r="AC79" s="11" t="s">
        <v>658</v>
      </c>
      <c r="AD79" s="11" t="s">
        <v>659</v>
      </c>
      <c r="AE79" s="11" t="s">
        <v>713</v>
      </c>
      <c r="AF79" s="18" t="s">
        <v>626</v>
      </c>
    </row>
    <row r="80" spans="1:32" x14ac:dyDescent="0.35">
      <c r="A80" s="7">
        <v>58</v>
      </c>
      <c r="B80" s="7" t="b">
        <v>1</v>
      </c>
      <c r="C80" s="7" t="b">
        <v>1</v>
      </c>
      <c r="D80" s="7">
        <v>68</v>
      </c>
      <c r="E80" s="7">
        <v>0</v>
      </c>
      <c r="F80" s="7">
        <v>4</v>
      </c>
      <c r="G80" s="7" t="b">
        <v>1</v>
      </c>
      <c r="H80" s="7">
        <v>71</v>
      </c>
      <c r="I80" s="7"/>
      <c r="J80" s="19">
        <v>68</v>
      </c>
      <c r="K80" s="152"/>
      <c r="L80" s="7" t="s">
        <v>485</v>
      </c>
      <c r="M80" s="12">
        <v>3</v>
      </c>
      <c r="N80" s="17">
        <v>-21</v>
      </c>
      <c r="O80" s="17">
        <v>263</v>
      </c>
      <c r="P80" s="12" t="s">
        <v>448</v>
      </c>
      <c r="Q80" s="12" t="s">
        <v>445</v>
      </c>
      <c r="R80" s="12" t="s">
        <v>448</v>
      </c>
      <c r="S80" s="7">
        <v>693209268</v>
      </c>
      <c r="T80" s="7" t="b">
        <v>1</v>
      </c>
      <c r="U80" s="11" t="s">
        <v>356</v>
      </c>
      <c r="V80" s="11" t="b">
        <v>0</v>
      </c>
      <c r="W80" s="11" t="b">
        <v>1</v>
      </c>
      <c r="X80" s="11" t="s">
        <v>687</v>
      </c>
      <c r="Y80" s="11" t="s">
        <v>619</v>
      </c>
      <c r="Z80" s="11" t="s">
        <v>620</v>
      </c>
      <c r="AA80" s="11" t="s">
        <v>621</v>
      </c>
      <c r="AB80" s="11" t="s">
        <v>622</v>
      </c>
      <c r="AC80" s="11" t="s">
        <v>658</v>
      </c>
      <c r="AD80" s="11" t="s">
        <v>624</v>
      </c>
      <c r="AE80" s="11" t="s">
        <v>625</v>
      </c>
      <c r="AF80" s="18" t="s">
        <v>626</v>
      </c>
    </row>
    <row r="81" spans="1:32" x14ac:dyDescent="0.35">
      <c r="A81" s="7">
        <v>24</v>
      </c>
      <c r="B81" s="7" t="b">
        <v>1</v>
      </c>
      <c r="C81" s="7" t="b">
        <v>0</v>
      </c>
      <c r="D81" s="7">
        <v>98</v>
      </c>
      <c r="E81" s="7">
        <v>-26</v>
      </c>
      <c r="F81" s="7">
        <v>1</v>
      </c>
      <c r="G81" s="7" t="b">
        <v>0</v>
      </c>
      <c r="H81" s="7">
        <v>72</v>
      </c>
      <c r="I81" s="7"/>
      <c r="J81" s="19">
        <v>72</v>
      </c>
      <c r="K81" s="152"/>
      <c r="L81" s="7" t="s">
        <v>530</v>
      </c>
      <c r="M81" s="12">
        <v>4</v>
      </c>
      <c r="N81" s="17">
        <v>-7</v>
      </c>
      <c r="O81" s="17">
        <v>262</v>
      </c>
      <c r="P81" s="12" t="s">
        <v>444</v>
      </c>
      <c r="Q81" s="12" t="s">
        <v>445</v>
      </c>
      <c r="R81" s="12" t="s">
        <v>448</v>
      </c>
      <c r="S81" s="7">
        <v>971002621</v>
      </c>
      <c r="T81" s="7" t="b">
        <v>1</v>
      </c>
      <c r="U81" s="11" t="s">
        <v>1</v>
      </c>
      <c r="V81" s="11" t="b">
        <v>0</v>
      </c>
      <c r="W81" s="11" t="b">
        <v>0</v>
      </c>
      <c r="X81" s="11" t="s">
        <v>627</v>
      </c>
      <c r="Y81" s="11" t="s">
        <v>619</v>
      </c>
      <c r="Z81" s="11" t="s">
        <v>629</v>
      </c>
      <c r="AA81" s="11" t="s">
        <v>669</v>
      </c>
      <c r="AB81" s="11" t="s">
        <v>631</v>
      </c>
      <c r="AC81" s="11" t="s">
        <v>714</v>
      </c>
      <c r="AD81" s="11" t="s">
        <v>715</v>
      </c>
      <c r="AE81" s="11" t="s">
        <v>634</v>
      </c>
      <c r="AF81" s="18" t="s">
        <v>635</v>
      </c>
    </row>
    <row r="82" spans="1:32" x14ac:dyDescent="0.35">
      <c r="A82" s="7">
        <v>93</v>
      </c>
      <c r="B82" s="7" t="b">
        <v>1</v>
      </c>
      <c r="C82" s="7" t="b">
        <v>0</v>
      </c>
      <c r="D82" s="7">
        <v>81</v>
      </c>
      <c r="E82" s="7">
        <v>-8</v>
      </c>
      <c r="F82" s="7">
        <v>1</v>
      </c>
      <c r="G82" s="7" t="b">
        <v>1</v>
      </c>
      <c r="H82" s="7">
        <v>73</v>
      </c>
      <c r="I82" s="7"/>
      <c r="J82" s="19">
        <v>73</v>
      </c>
      <c r="K82" s="152"/>
      <c r="L82" s="7" t="s">
        <v>521</v>
      </c>
      <c r="M82" s="12">
        <v>3</v>
      </c>
      <c r="N82" s="17">
        <v>-11</v>
      </c>
      <c r="O82" s="17">
        <v>261</v>
      </c>
      <c r="P82" s="12" t="s">
        <v>444</v>
      </c>
      <c r="Q82" s="12" t="s">
        <v>445</v>
      </c>
      <c r="R82" s="12" t="s">
        <v>448</v>
      </c>
      <c r="S82" s="7">
        <v>1395769446</v>
      </c>
      <c r="T82" s="7" t="b">
        <v>1</v>
      </c>
      <c r="U82" s="11" t="s">
        <v>358</v>
      </c>
      <c r="V82" s="11" t="b">
        <v>0</v>
      </c>
      <c r="W82" s="11" t="b">
        <v>1</v>
      </c>
      <c r="X82" s="11" t="s">
        <v>618</v>
      </c>
      <c r="Y82" s="11" t="s">
        <v>619</v>
      </c>
      <c r="Z82" s="11" t="s">
        <v>620</v>
      </c>
      <c r="AA82" s="11" t="s">
        <v>621</v>
      </c>
      <c r="AB82" s="11" t="s">
        <v>622</v>
      </c>
      <c r="AC82" s="11" t="s">
        <v>658</v>
      </c>
      <c r="AD82" s="11" t="s">
        <v>659</v>
      </c>
      <c r="AE82" s="11" t="s">
        <v>625</v>
      </c>
      <c r="AF82" s="18" t="s">
        <v>626</v>
      </c>
    </row>
    <row r="83" spans="1:32" x14ac:dyDescent="0.35">
      <c r="A83" s="7">
        <v>223</v>
      </c>
      <c r="B83" s="7" t="b">
        <v>1</v>
      </c>
      <c r="C83" s="7" t="b">
        <v>0</v>
      </c>
      <c r="D83" s="7">
        <v>98</v>
      </c>
      <c r="E83" s="7">
        <v>-25</v>
      </c>
      <c r="F83" s="7">
        <v>2</v>
      </c>
      <c r="G83" s="7" t="b">
        <v>1</v>
      </c>
      <c r="H83" s="7">
        <v>74</v>
      </c>
      <c r="I83" s="7"/>
      <c r="J83" s="19">
        <v>73</v>
      </c>
      <c r="K83" s="152"/>
      <c r="L83" s="7" t="s">
        <v>527</v>
      </c>
      <c r="M83" s="12">
        <v>5</v>
      </c>
      <c r="N83" s="17">
        <v>3</v>
      </c>
      <c r="O83" s="17">
        <v>261</v>
      </c>
      <c r="P83" s="12" t="s">
        <v>444</v>
      </c>
      <c r="Q83" s="12" t="s">
        <v>445</v>
      </c>
      <c r="R83" s="12" t="s">
        <v>448</v>
      </c>
      <c r="S83" s="7">
        <v>91226331</v>
      </c>
      <c r="T83" s="7" t="b">
        <v>1</v>
      </c>
      <c r="U83" s="11" t="s">
        <v>354</v>
      </c>
      <c r="V83" s="11" t="b">
        <v>0</v>
      </c>
      <c r="W83" s="11" t="b">
        <v>0</v>
      </c>
      <c r="X83" s="11" t="s">
        <v>618</v>
      </c>
      <c r="Y83" s="11" t="s">
        <v>619</v>
      </c>
      <c r="Z83" s="11" t="s">
        <v>709</v>
      </c>
      <c r="AA83" s="11" t="s">
        <v>621</v>
      </c>
      <c r="AB83" s="11" t="s">
        <v>622</v>
      </c>
      <c r="AC83" s="11" t="s">
        <v>658</v>
      </c>
      <c r="AD83" s="11" t="s">
        <v>624</v>
      </c>
      <c r="AE83" s="11" t="s">
        <v>625</v>
      </c>
      <c r="AF83" s="18" t="s">
        <v>626</v>
      </c>
    </row>
    <row r="84" spans="1:32" s="8" customFormat="1" x14ac:dyDescent="0.35">
      <c r="A84" s="7">
        <v>243</v>
      </c>
      <c r="B84" s="7" t="b">
        <v>1</v>
      </c>
      <c r="C84" s="7" t="b">
        <v>0</v>
      </c>
      <c r="D84" s="7">
        <v>53</v>
      </c>
      <c r="E84" s="7">
        <v>20</v>
      </c>
      <c r="F84" s="7">
        <v>3</v>
      </c>
      <c r="G84" s="7" t="b">
        <v>1</v>
      </c>
      <c r="H84" s="7">
        <v>75</v>
      </c>
      <c r="I84" s="7"/>
      <c r="J84" s="19">
        <v>73</v>
      </c>
      <c r="K84" s="152"/>
      <c r="L84" s="7" t="s">
        <v>509</v>
      </c>
      <c r="M84" s="12">
        <v>3</v>
      </c>
      <c r="N84" s="17">
        <v>-11</v>
      </c>
      <c r="O84" s="17">
        <v>261</v>
      </c>
      <c r="P84" s="12" t="s">
        <v>444</v>
      </c>
      <c r="Q84" s="12" t="s">
        <v>452</v>
      </c>
      <c r="R84" s="12" t="s">
        <v>446</v>
      </c>
      <c r="S84" s="7">
        <v>147982768</v>
      </c>
      <c r="T84" s="7" t="b">
        <v>1</v>
      </c>
      <c r="U84" s="11" t="s">
        <v>358</v>
      </c>
      <c r="V84" s="11" t="b">
        <v>0</v>
      </c>
      <c r="W84" s="11" t="b">
        <v>1</v>
      </c>
      <c r="X84" s="11" t="s">
        <v>618</v>
      </c>
      <c r="Y84" s="11" t="s">
        <v>619</v>
      </c>
      <c r="Z84" s="11" t="s">
        <v>620</v>
      </c>
      <c r="AA84" s="11" t="s">
        <v>621</v>
      </c>
      <c r="AB84" s="11" t="s">
        <v>622</v>
      </c>
      <c r="AC84" s="11" t="s">
        <v>658</v>
      </c>
      <c r="AD84" s="11" t="s">
        <v>659</v>
      </c>
      <c r="AE84" s="11" t="s">
        <v>625</v>
      </c>
      <c r="AF84" s="18" t="s">
        <v>626</v>
      </c>
    </row>
    <row r="85" spans="1:32" x14ac:dyDescent="0.35">
      <c r="A85" s="7">
        <v>123</v>
      </c>
      <c r="B85" s="7" t="b">
        <v>0</v>
      </c>
      <c r="C85" s="7" t="b">
        <v>0</v>
      </c>
      <c r="D85" s="7">
        <v>130</v>
      </c>
      <c r="E85" s="7">
        <v>-57</v>
      </c>
      <c r="F85" s="7">
        <v>4</v>
      </c>
      <c r="G85" s="7" t="b">
        <v>1</v>
      </c>
      <c r="H85" s="7">
        <v>76</v>
      </c>
      <c r="I85" s="7"/>
      <c r="J85" s="19">
        <v>73</v>
      </c>
      <c r="K85" s="152"/>
      <c r="L85" s="7" t="s">
        <v>560</v>
      </c>
      <c r="M85" s="12">
        <v>4</v>
      </c>
      <c r="N85" s="17">
        <v>3</v>
      </c>
      <c r="O85" s="17">
        <v>261</v>
      </c>
      <c r="P85" s="12" t="s">
        <v>444</v>
      </c>
      <c r="Q85" s="12" t="s">
        <v>445</v>
      </c>
      <c r="R85" s="12" t="s">
        <v>448</v>
      </c>
      <c r="S85" s="7">
        <v>1507648102</v>
      </c>
      <c r="T85" s="7" t="b">
        <v>1</v>
      </c>
      <c r="U85" s="11" t="s">
        <v>348</v>
      </c>
      <c r="V85" s="11" t="b">
        <v>0</v>
      </c>
      <c r="W85" s="11" t="b">
        <v>0</v>
      </c>
      <c r="X85" s="11" t="s">
        <v>618</v>
      </c>
      <c r="Y85" s="11" t="s">
        <v>619</v>
      </c>
      <c r="Z85" s="11" t="s">
        <v>620</v>
      </c>
      <c r="AA85" s="11" t="s">
        <v>621</v>
      </c>
      <c r="AB85" s="11" t="s">
        <v>689</v>
      </c>
      <c r="AC85" s="11" t="s">
        <v>623</v>
      </c>
      <c r="AD85" s="11" t="s">
        <v>659</v>
      </c>
      <c r="AE85" s="11" t="s">
        <v>625</v>
      </c>
      <c r="AF85" s="18" t="s">
        <v>690</v>
      </c>
    </row>
    <row r="86" spans="1:32" x14ac:dyDescent="0.35">
      <c r="A86" s="7">
        <v>275</v>
      </c>
      <c r="B86" s="7" t="b">
        <v>1</v>
      </c>
      <c r="C86" s="7" t="b">
        <v>0</v>
      </c>
      <c r="D86" s="7">
        <v>130</v>
      </c>
      <c r="E86" s="7">
        <v>-53</v>
      </c>
      <c r="F86" s="7">
        <v>1</v>
      </c>
      <c r="G86" s="7" t="b">
        <v>0</v>
      </c>
      <c r="H86" s="7">
        <v>77</v>
      </c>
      <c r="I86" s="7"/>
      <c r="J86" s="19">
        <v>77</v>
      </c>
      <c r="K86" s="152"/>
      <c r="L86" s="7" t="s">
        <v>558</v>
      </c>
      <c r="M86" s="12">
        <v>4</v>
      </c>
      <c r="N86" s="17">
        <v>3</v>
      </c>
      <c r="O86" s="17">
        <v>260</v>
      </c>
      <c r="P86" s="12" t="s">
        <v>444</v>
      </c>
      <c r="Q86" s="12" t="s">
        <v>452</v>
      </c>
      <c r="R86" s="12" t="s">
        <v>448</v>
      </c>
      <c r="S86" s="7">
        <v>1794089255</v>
      </c>
      <c r="T86" s="7" t="b">
        <v>0</v>
      </c>
      <c r="U86" s="11" t="s">
        <v>352</v>
      </c>
      <c r="V86" s="11" t="b">
        <v>0</v>
      </c>
      <c r="W86" s="11" t="b">
        <v>0</v>
      </c>
      <c r="X86" s="11" t="s">
        <v>687</v>
      </c>
      <c r="Y86" s="11" t="s">
        <v>619</v>
      </c>
      <c r="Z86" s="11" t="s">
        <v>620</v>
      </c>
      <c r="AA86" s="11" t="s">
        <v>660</v>
      </c>
      <c r="AB86" s="11" t="s">
        <v>689</v>
      </c>
      <c r="AC86" s="11" t="s">
        <v>658</v>
      </c>
      <c r="AD86" s="11" t="s">
        <v>659</v>
      </c>
      <c r="AE86" s="11" t="s">
        <v>713</v>
      </c>
      <c r="AF86" s="18" t="s">
        <v>690</v>
      </c>
    </row>
    <row r="87" spans="1:32" x14ac:dyDescent="0.35">
      <c r="A87" s="7">
        <v>169</v>
      </c>
      <c r="B87" s="7" t="b">
        <v>1</v>
      </c>
      <c r="C87" s="7" t="b">
        <v>0</v>
      </c>
      <c r="D87" s="7">
        <v>143</v>
      </c>
      <c r="E87" s="7">
        <v>-65</v>
      </c>
      <c r="F87" s="7">
        <v>1</v>
      </c>
      <c r="G87" s="7" t="b">
        <v>1</v>
      </c>
      <c r="H87" s="7">
        <v>78</v>
      </c>
      <c r="I87" s="7"/>
      <c r="J87" s="19">
        <v>78</v>
      </c>
      <c r="K87" s="152"/>
      <c r="L87" s="7" t="s">
        <v>564</v>
      </c>
      <c r="M87" s="12">
        <v>5</v>
      </c>
      <c r="N87" s="17">
        <v>5</v>
      </c>
      <c r="O87" s="17">
        <v>258</v>
      </c>
      <c r="P87" s="12" t="s">
        <v>444</v>
      </c>
      <c r="Q87" s="12" t="s">
        <v>452</v>
      </c>
      <c r="R87" s="12" t="s">
        <v>446</v>
      </c>
      <c r="S87" s="7">
        <v>679531600</v>
      </c>
      <c r="T87" s="7" t="b">
        <v>1</v>
      </c>
      <c r="U87" s="11" t="s">
        <v>360</v>
      </c>
      <c r="V87" s="11" t="b">
        <v>0</v>
      </c>
      <c r="W87" s="11" t="b">
        <v>0</v>
      </c>
      <c r="X87" s="11" t="s">
        <v>716</v>
      </c>
      <c r="Y87" s="11" t="s">
        <v>637</v>
      </c>
      <c r="Z87" s="11" t="s">
        <v>711</v>
      </c>
      <c r="AA87" s="11" t="s">
        <v>660</v>
      </c>
      <c r="AB87" s="11" t="s">
        <v>717</v>
      </c>
      <c r="AC87" s="11" t="s">
        <v>707</v>
      </c>
      <c r="AD87" s="11" t="s">
        <v>696</v>
      </c>
      <c r="AE87" s="11" t="s">
        <v>693</v>
      </c>
      <c r="AF87" s="18" t="s">
        <v>626</v>
      </c>
    </row>
    <row r="88" spans="1:32" s="8" customFormat="1" x14ac:dyDescent="0.35">
      <c r="A88" s="7">
        <v>281</v>
      </c>
      <c r="B88" s="7" t="b">
        <v>1</v>
      </c>
      <c r="C88" s="7" t="b">
        <v>0</v>
      </c>
      <c r="D88" s="7">
        <v>53</v>
      </c>
      <c r="E88" s="7">
        <v>26</v>
      </c>
      <c r="F88" s="7">
        <v>1</v>
      </c>
      <c r="G88" s="7" t="b">
        <v>0</v>
      </c>
      <c r="H88" s="7">
        <v>79</v>
      </c>
      <c r="I88" s="7"/>
      <c r="J88" s="19">
        <v>79</v>
      </c>
      <c r="K88" s="152"/>
      <c r="L88" s="7" t="s">
        <v>499</v>
      </c>
      <c r="M88" s="12">
        <v>4</v>
      </c>
      <c r="N88" s="17">
        <v>-1</v>
      </c>
      <c r="O88" s="17">
        <v>257</v>
      </c>
      <c r="P88" s="12" t="s">
        <v>444</v>
      </c>
      <c r="Q88" s="12" t="s">
        <v>445</v>
      </c>
      <c r="R88" s="12" t="s">
        <v>446</v>
      </c>
      <c r="S88" s="7">
        <v>731056856</v>
      </c>
      <c r="T88" s="7" t="b">
        <v>0</v>
      </c>
      <c r="U88" s="11" t="s">
        <v>344</v>
      </c>
      <c r="V88" s="11" t="b">
        <v>0</v>
      </c>
      <c r="W88" s="11" t="b">
        <v>1</v>
      </c>
      <c r="X88" s="11" t="s">
        <v>687</v>
      </c>
      <c r="Y88" s="11" t="s">
        <v>619</v>
      </c>
      <c r="Z88" s="11" t="s">
        <v>620</v>
      </c>
      <c r="AA88" s="11" t="s">
        <v>660</v>
      </c>
      <c r="AB88" s="11" t="s">
        <v>689</v>
      </c>
      <c r="AC88" s="11" t="s">
        <v>658</v>
      </c>
      <c r="AD88" s="11" t="s">
        <v>659</v>
      </c>
      <c r="AE88" s="11" t="s">
        <v>625</v>
      </c>
      <c r="AF88" s="18" t="s">
        <v>626</v>
      </c>
    </row>
    <row r="89" spans="1:32" x14ac:dyDescent="0.35">
      <c r="A89" s="7">
        <v>160</v>
      </c>
      <c r="B89" s="7" t="b">
        <v>1</v>
      </c>
      <c r="C89" s="7" t="b">
        <v>0</v>
      </c>
      <c r="D89" s="7">
        <v>112</v>
      </c>
      <c r="E89" s="7">
        <v>-33</v>
      </c>
      <c r="F89" s="7">
        <v>2</v>
      </c>
      <c r="G89" s="7" t="b">
        <v>0</v>
      </c>
      <c r="H89" s="7">
        <v>80</v>
      </c>
      <c r="I89" s="7"/>
      <c r="J89" s="19">
        <v>79</v>
      </c>
      <c r="K89" s="152"/>
      <c r="L89" s="7" t="s">
        <v>549</v>
      </c>
      <c r="M89" s="12">
        <v>3</v>
      </c>
      <c r="N89" s="17">
        <v>-11</v>
      </c>
      <c r="O89" s="17">
        <v>257</v>
      </c>
      <c r="P89" s="12" t="s">
        <v>444</v>
      </c>
      <c r="Q89" s="12" t="s">
        <v>445</v>
      </c>
      <c r="R89" s="12" t="s">
        <v>448</v>
      </c>
      <c r="S89" s="7">
        <v>1868237915</v>
      </c>
      <c r="T89" s="7" t="b">
        <v>1</v>
      </c>
      <c r="U89" s="11" t="s">
        <v>350</v>
      </c>
      <c r="V89" s="11" t="b">
        <v>0</v>
      </c>
      <c r="W89" s="11" t="b">
        <v>0</v>
      </c>
      <c r="X89" s="11" t="s">
        <v>618</v>
      </c>
      <c r="Y89" s="11" t="s">
        <v>619</v>
      </c>
      <c r="Z89" s="11" t="s">
        <v>620</v>
      </c>
      <c r="AA89" s="11" t="s">
        <v>621</v>
      </c>
      <c r="AB89" s="11" t="s">
        <v>622</v>
      </c>
      <c r="AC89" s="11" t="s">
        <v>658</v>
      </c>
      <c r="AD89" s="11" t="s">
        <v>659</v>
      </c>
      <c r="AE89" s="11" t="s">
        <v>625</v>
      </c>
      <c r="AF89" s="18" t="s">
        <v>626</v>
      </c>
    </row>
    <row r="90" spans="1:32" s="8" customFormat="1" x14ac:dyDescent="0.35">
      <c r="A90" s="7">
        <v>69</v>
      </c>
      <c r="B90" s="7" t="b">
        <v>1</v>
      </c>
      <c r="C90" s="7" t="b">
        <v>0</v>
      </c>
      <c r="D90" s="7">
        <v>31</v>
      </c>
      <c r="E90" s="7">
        <v>48</v>
      </c>
      <c r="F90" s="7">
        <v>3</v>
      </c>
      <c r="G90" s="7" t="b">
        <v>0</v>
      </c>
      <c r="H90" s="7">
        <v>81</v>
      </c>
      <c r="I90" s="7"/>
      <c r="J90" s="19">
        <v>79</v>
      </c>
      <c r="K90" s="152"/>
      <c r="L90" s="7" t="s">
        <v>412</v>
      </c>
      <c r="M90" s="12">
        <v>6</v>
      </c>
      <c r="N90" s="17">
        <v>25</v>
      </c>
      <c r="O90" s="17">
        <v>257</v>
      </c>
      <c r="P90" s="12" t="s">
        <v>444</v>
      </c>
      <c r="Q90" s="12" t="s">
        <v>445</v>
      </c>
      <c r="R90" s="12" t="s">
        <v>448</v>
      </c>
      <c r="S90" s="7">
        <v>1739240520</v>
      </c>
      <c r="T90" s="7" t="b">
        <v>1</v>
      </c>
      <c r="U90" s="11" t="s">
        <v>344</v>
      </c>
      <c r="V90" s="11" t="b">
        <v>0</v>
      </c>
      <c r="W90" s="11" t="b">
        <v>1</v>
      </c>
      <c r="X90" s="11" t="s">
        <v>618</v>
      </c>
      <c r="Y90" s="11" t="s">
        <v>688</v>
      </c>
      <c r="Z90" s="11" t="s">
        <v>620</v>
      </c>
      <c r="AA90" s="11" t="s">
        <v>660</v>
      </c>
      <c r="AB90" s="11" t="s">
        <v>622</v>
      </c>
      <c r="AC90" s="11" t="s">
        <v>658</v>
      </c>
      <c r="AD90" s="11" t="s">
        <v>659</v>
      </c>
      <c r="AE90" s="11" t="s">
        <v>625</v>
      </c>
      <c r="AF90" s="18" t="s">
        <v>690</v>
      </c>
    </row>
    <row r="91" spans="1:32" x14ac:dyDescent="0.35">
      <c r="A91" s="7">
        <v>311</v>
      </c>
      <c r="B91" s="7" t="b">
        <v>1</v>
      </c>
      <c r="C91" s="7" t="b">
        <v>0</v>
      </c>
      <c r="D91" s="7">
        <v>10</v>
      </c>
      <c r="E91" s="7">
        <v>69</v>
      </c>
      <c r="F91" s="7">
        <v>4</v>
      </c>
      <c r="G91" s="7" t="b">
        <v>0</v>
      </c>
      <c r="H91" s="7">
        <v>82</v>
      </c>
      <c r="I91" s="7"/>
      <c r="J91" s="19">
        <v>79</v>
      </c>
      <c r="K91" s="152"/>
      <c r="L91" s="7" t="s">
        <v>460</v>
      </c>
      <c r="M91" s="12">
        <v>3</v>
      </c>
      <c r="N91" s="17">
        <v>-11</v>
      </c>
      <c r="O91" s="17">
        <v>257</v>
      </c>
      <c r="P91" s="12" t="s">
        <v>444</v>
      </c>
      <c r="Q91" s="12" t="s">
        <v>445</v>
      </c>
      <c r="R91" s="12" t="s">
        <v>448</v>
      </c>
      <c r="S91" s="7">
        <v>848074592</v>
      </c>
      <c r="T91" s="7" t="b">
        <v>1</v>
      </c>
      <c r="U91" s="11" t="s">
        <v>360</v>
      </c>
      <c r="V91" s="11" t="b">
        <v>0</v>
      </c>
      <c r="W91" s="11" t="b">
        <v>0</v>
      </c>
      <c r="X91" s="11" t="s">
        <v>618</v>
      </c>
      <c r="Y91" s="11" t="s">
        <v>619</v>
      </c>
      <c r="Z91" s="11" t="s">
        <v>620</v>
      </c>
      <c r="AA91" s="11" t="s">
        <v>621</v>
      </c>
      <c r="AB91" s="11" t="s">
        <v>622</v>
      </c>
      <c r="AC91" s="11" t="s">
        <v>658</v>
      </c>
      <c r="AD91" s="11" t="s">
        <v>659</v>
      </c>
      <c r="AE91" s="11" t="s">
        <v>625</v>
      </c>
      <c r="AF91" s="18" t="s">
        <v>626</v>
      </c>
    </row>
    <row r="92" spans="1:32" x14ac:dyDescent="0.35">
      <c r="A92" s="7">
        <v>173</v>
      </c>
      <c r="B92" s="7" t="b">
        <v>1</v>
      </c>
      <c r="C92" s="7" t="b">
        <v>0</v>
      </c>
      <c r="D92" s="7">
        <v>68</v>
      </c>
      <c r="E92" s="7">
        <v>15</v>
      </c>
      <c r="F92" s="7">
        <v>1</v>
      </c>
      <c r="G92" s="7" t="b">
        <v>1</v>
      </c>
      <c r="H92" s="7">
        <v>83</v>
      </c>
      <c r="I92" s="7"/>
      <c r="J92" s="19">
        <v>83</v>
      </c>
      <c r="K92" s="152"/>
      <c r="L92" s="7" t="s">
        <v>517</v>
      </c>
      <c r="M92" s="12">
        <v>3</v>
      </c>
      <c r="N92" s="17">
        <v>-19</v>
      </c>
      <c r="O92" s="17">
        <v>255</v>
      </c>
      <c r="P92" s="12" t="s">
        <v>448</v>
      </c>
      <c r="Q92" s="12" t="s">
        <v>445</v>
      </c>
      <c r="R92" s="12" t="s">
        <v>446</v>
      </c>
      <c r="S92" s="7">
        <v>383949044</v>
      </c>
      <c r="T92" s="7" t="b">
        <v>1</v>
      </c>
      <c r="U92" s="11" t="s">
        <v>344</v>
      </c>
      <c r="V92" s="11" t="b">
        <v>0</v>
      </c>
      <c r="W92" s="11" t="b">
        <v>1</v>
      </c>
      <c r="X92" s="11" t="s">
        <v>718</v>
      </c>
      <c r="Y92" s="11" t="s">
        <v>675</v>
      </c>
      <c r="Z92" s="11" t="s">
        <v>629</v>
      </c>
      <c r="AA92" s="11" t="s">
        <v>653</v>
      </c>
      <c r="AB92" s="11" t="s">
        <v>692</v>
      </c>
      <c r="AC92" s="11" t="s">
        <v>658</v>
      </c>
      <c r="AD92" s="11" t="s">
        <v>659</v>
      </c>
      <c r="AE92" s="11" t="s">
        <v>643</v>
      </c>
      <c r="AF92" s="18" t="s">
        <v>719</v>
      </c>
    </row>
    <row r="93" spans="1:32" x14ac:dyDescent="0.35">
      <c r="A93" s="7">
        <v>28</v>
      </c>
      <c r="B93" s="7" t="b">
        <v>1</v>
      </c>
      <c r="C93" s="7" t="b">
        <v>0</v>
      </c>
      <c r="D93" s="7">
        <v>44</v>
      </c>
      <c r="E93" s="7">
        <v>39</v>
      </c>
      <c r="F93" s="7">
        <v>2</v>
      </c>
      <c r="G93" s="7" t="b">
        <v>1</v>
      </c>
      <c r="H93" s="7">
        <v>84</v>
      </c>
      <c r="I93" s="7"/>
      <c r="J93" s="19">
        <v>83</v>
      </c>
      <c r="K93" s="152"/>
      <c r="L93" s="7" t="s">
        <v>492</v>
      </c>
      <c r="M93" s="12">
        <v>3</v>
      </c>
      <c r="N93" s="17">
        <v>-11</v>
      </c>
      <c r="O93" s="17">
        <v>255</v>
      </c>
      <c r="P93" s="12" t="s">
        <v>444</v>
      </c>
      <c r="Q93" s="12" t="s">
        <v>445</v>
      </c>
      <c r="R93" s="12" t="s">
        <v>448</v>
      </c>
      <c r="S93" s="7">
        <v>1188866516</v>
      </c>
      <c r="T93" s="7" t="b">
        <v>1</v>
      </c>
      <c r="U93" s="11" t="s">
        <v>358</v>
      </c>
      <c r="V93" s="11" t="b">
        <v>0</v>
      </c>
      <c r="W93" s="11" t="b">
        <v>1</v>
      </c>
      <c r="X93" s="11" t="s">
        <v>618</v>
      </c>
      <c r="Y93" s="11" t="s">
        <v>619</v>
      </c>
      <c r="Z93" s="11" t="s">
        <v>620</v>
      </c>
      <c r="AA93" s="11" t="s">
        <v>621</v>
      </c>
      <c r="AB93" s="11" t="s">
        <v>622</v>
      </c>
      <c r="AC93" s="11" t="s">
        <v>658</v>
      </c>
      <c r="AD93" s="11" t="s">
        <v>659</v>
      </c>
      <c r="AE93" s="11" t="s">
        <v>625</v>
      </c>
      <c r="AF93" s="18" t="s">
        <v>626</v>
      </c>
    </row>
    <row r="94" spans="1:32" x14ac:dyDescent="0.35">
      <c r="A94" s="7">
        <v>245</v>
      </c>
      <c r="B94" s="7" t="b">
        <v>1</v>
      </c>
      <c r="C94" s="7" t="b">
        <v>0</v>
      </c>
      <c r="D94" s="7">
        <v>81</v>
      </c>
      <c r="E94" s="7">
        <v>4</v>
      </c>
      <c r="F94" s="7">
        <v>1</v>
      </c>
      <c r="G94" s="7" t="b">
        <v>0</v>
      </c>
      <c r="H94" s="7">
        <v>85</v>
      </c>
      <c r="I94" s="7"/>
      <c r="J94" s="19">
        <v>85</v>
      </c>
      <c r="K94" s="152"/>
      <c r="L94" s="7" t="s">
        <v>515</v>
      </c>
      <c r="M94" s="12">
        <v>4</v>
      </c>
      <c r="N94" s="17">
        <v>9</v>
      </c>
      <c r="O94" s="17">
        <v>253</v>
      </c>
      <c r="P94" s="12" t="s">
        <v>448</v>
      </c>
      <c r="Q94" s="12" t="s">
        <v>452</v>
      </c>
      <c r="R94" s="12" t="s">
        <v>446</v>
      </c>
      <c r="S94" s="7">
        <v>1126030833</v>
      </c>
      <c r="T94" s="7" t="b">
        <v>0</v>
      </c>
      <c r="U94" s="11" t="s">
        <v>348</v>
      </c>
      <c r="V94" s="11" t="b">
        <v>0</v>
      </c>
      <c r="W94" s="11" t="b">
        <v>0</v>
      </c>
      <c r="X94" s="11" t="s">
        <v>687</v>
      </c>
      <c r="Y94" s="11" t="s">
        <v>619</v>
      </c>
      <c r="Z94" s="11" t="s">
        <v>620</v>
      </c>
      <c r="AA94" s="11" t="s">
        <v>660</v>
      </c>
      <c r="AB94" s="11" t="s">
        <v>622</v>
      </c>
      <c r="AC94" s="11" t="s">
        <v>658</v>
      </c>
      <c r="AD94" s="11" t="s">
        <v>659</v>
      </c>
      <c r="AE94" s="11" t="s">
        <v>625</v>
      </c>
      <c r="AF94" s="18" t="s">
        <v>690</v>
      </c>
    </row>
    <row r="95" spans="1:32" s="8" customFormat="1" x14ac:dyDescent="0.35">
      <c r="A95" s="7">
        <v>126</v>
      </c>
      <c r="B95" s="7" t="b">
        <v>1</v>
      </c>
      <c r="C95" s="7" t="b">
        <v>0</v>
      </c>
      <c r="D95" s="7">
        <v>68</v>
      </c>
      <c r="E95" s="7">
        <v>17</v>
      </c>
      <c r="F95" s="7">
        <v>2</v>
      </c>
      <c r="G95" s="7" t="b">
        <v>0</v>
      </c>
      <c r="H95" s="7">
        <v>86</v>
      </c>
      <c r="I95" s="7"/>
      <c r="J95" s="19">
        <v>85</v>
      </c>
      <c r="K95" s="152"/>
      <c r="L95" s="7" t="s">
        <v>413</v>
      </c>
      <c r="M95" s="12">
        <v>6</v>
      </c>
      <c r="N95" s="17">
        <v>21</v>
      </c>
      <c r="O95" s="17">
        <v>253</v>
      </c>
      <c r="P95" s="12" t="s">
        <v>444</v>
      </c>
      <c r="Q95" s="12" t="s">
        <v>445</v>
      </c>
      <c r="R95" s="12" t="s">
        <v>448</v>
      </c>
      <c r="S95" s="7">
        <v>340509696</v>
      </c>
      <c r="T95" s="7" t="b">
        <v>1</v>
      </c>
      <c r="U95" s="11" t="s">
        <v>344</v>
      </c>
      <c r="V95" s="11" t="b">
        <v>0</v>
      </c>
      <c r="W95" s="11" t="b">
        <v>1</v>
      </c>
      <c r="X95" s="11" t="s">
        <v>687</v>
      </c>
      <c r="Y95" s="11" t="s">
        <v>688</v>
      </c>
      <c r="Z95" s="11" t="s">
        <v>709</v>
      </c>
      <c r="AA95" s="11" t="s">
        <v>660</v>
      </c>
      <c r="AB95" s="11" t="s">
        <v>622</v>
      </c>
      <c r="AC95" s="11" t="s">
        <v>658</v>
      </c>
      <c r="AD95" s="11" t="s">
        <v>659</v>
      </c>
      <c r="AE95" s="11" t="s">
        <v>625</v>
      </c>
      <c r="AF95" s="18" t="s">
        <v>690</v>
      </c>
    </row>
    <row r="96" spans="1:32" x14ac:dyDescent="0.35">
      <c r="A96" s="7">
        <v>106</v>
      </c>
      <c r="B96" s="7" t="b">
        <v>1</v>
      </c>
      <c r="C96" s="7" t="b">
        <v>0</v>
      </c>
      <c r="D96" s="7">
        <v>26</v>
      </c>
      <c r="E96" s="7">
        <v>59</v>
      </c>
      <c r="F96" s="7">
        <v>3</v>
      </c>
      <c r="G96" s="7" t="b">
        <v>0</v>
      </c>
      <c r="H96" s="7">
        <v>87</v>
      </c>
      <c r="I96" s="7"/>
      <c r="J96" s="19">
        <v>85</v>
      </c>
      <c r="K96" s="152"/>
      <c r="L96" s="7" t="s">
        <v>468</v>
      </c>
      <c r="M96" s="12">
        <v>4</v>
      </c>
      <c r="N96" s="17">
        <v>7</v>
      </c>
      <c r="O96" s="17">
        <v>253</v>
      </c>
      <c r="P96" s="12" t="s">
        <v>448</v>
      </c>
      <c r="Q96" s="12" t="s">
        <v>445</v>
      </c>
      <c r="R96" s="12" t="s">
        <v>448</v>
      </c>
      <c r="S96" s="7">
        <v>1455726488</v>
      </c>
      <c r="T96" s="7" t="b">
        <v>1</v>
      </c>
      <c r="U96" s="11" t="s">
        <v>342</v>
      </c>
      <c r="V96" s="11" t="b">
        <v>0</v>
      </c>
      <c r="W96" s="11" t="b">
        <v>1</v>
      </c>
      <c r="X96" s="11" t="s">
        <v>618</v>
      </c>
      <c r="Y96" s="11" t="s">
        <v>619</v>
      </c>
      <c r="Z96" s="11" t="s">
        <v>620</v>
      </c>
      <c r="AA96" s="11" t="s">
        <v>660</v>
      </c>
      <c r="AB96" s="11" t="s">
        <v>622</v>
      </c>
      <c r="AC96" s="11" t="s">
        <v>658</v>
      </c>
      <c r="AD96" s="11" t="s">
        <v>659</v>
      </c>
      <c r="AE96" s="11" t="s">
        <v>625</v>
      </c>
      <c r="AF96" s="18" t="s">
        <v>626</v>
      </c>
    </row>
    <row r="97" spans="1:32" x14ac:dyDescent="0.35">
      <c r="A97" s="7">
        <v>205</v>
      </c>
      <c r="B97" s="7" t="b">
        <v>1</v>
      </c>
      <c r="C97" s="7" t="b">
        <v>0</v>
      </c>
      <c r="D97" s="7">
        <v>44</v>
      </c>
      <c r="E97" s="7">
        <v>44</v>
      </c>
      <c r="F97" s="7">
        <v>1</v>
      </c>
      <c r="G97" s="7" t="b">
        <v>1</v>
      </c>
      <c r="H97" s="7">
        <v>88</v>
      </c>
      <c r="I97" s="7"/>
      <c r="J97" s="19">
        <v>88</v>
      </c>
      <c r="K97" s="152"/>
      <c r="L97" s="7" t="s">
        <v>503</v>
      </c>
      <c r="M97" s="12">
        <v>2</v>
      </c>
      <c r="N97" s="17">
        <v>-25</v>
      </c>
      <c r="O97" s="17">
        <v>251</v>
      </c>
      <c r="P97" s="12" t="s">
        <v>444</v>
      </c>
      <c r="Q97" s="12" t="s">
        <v>445</v>
      </c>
      <c r="R97" s="12" t="s">
        <v>448</v>
      </c>
      <c r="S97" s="7">
        <v>2021248593</v>
      </c>
      <c r="T97" s="7" t="b">
        <v>1</v>
      </c>
      <c r="U97" s="11" t="s">
        <v>346</v>
      </c>
      <c r="V97" s="11" t="b">
        <v>0</v>
      </c>
      <c r="W97" s="11" t="b">
        <v>0</v>
      </c>
      <c r="X97" s="11" t="s">
        <v>687</v>
      </c>
      <c r="Y97" s="11" t="s">
        <v>619</v>
      </c>
      <c r="Z97" s="11" t="s">
        <v>620</v>
      </c>
      <c r="AA97" s="11" t="s">
        <v>621</v>
      </c>
      <c r="AB97" s="11" t="s">
        <v>622</v>
      </c>
      <c r="AC97" s="11" t="s">
        <v>658</v>
      </c>
      <c r="AD97" s="11" t="s">
        <v>659</v>
      </c>
      <c r="AE97" s="11" t="s">
        <v>625</v>
      </c>
      <c r="AF97" s="18" t="s">
        <v>626</v>
      </c>
    </row>
    <row r="98" spans="1:32" x14ac:dyDescent="0.35">
      <c r="A98" s="7">
        <v>285</v>
      </c>
      <c r="B98" s="7" t="b">
        <v>1</v>
      </c>
      <c r="C98" s="7" t="b">
        <v>0</v>
      </c>
      <c r="D98" s="7">
        <v>68</v>
      </c>
      <c r="E98" s="7">
        <v>20</v>
      </c>
      <c r="F98" s="7">
        <v>2</v>
      </c>
      <c r="G98" s="7" t="b">
        <v>1</v>
      </c>
      <c r="H98" s="7">
        <v>89</v>
      </c>
      <c r="I98" s="7"/>
      <c r="J98" s="19">
        <v>88</v>
      </c>
      <c r="K98" s="152"/>
      <c r="L98" s="7" t="s">
        <v>519</v>
      </c>
      <c r="M98" s="12">
        <v>2</v>
      </c>
      <c r="N98" s="17">
        <v>-17</v>
      </c>
      <c r="O98" s="17">
        <v>251</v>
      </c>
      <c r="P98" s="12" t="s">
        <v>444</v>
      </c>
      <c r="Q98" s="12" t="s">
        <v>445</v>
      </c>
      <c r="R98" s="12" t="s">
        <v>446</v>
      </c>
      <c r="S98" s="7">
        <v>1983200884</v>
      </c>
      <c r="T98" s="7" t="b">
        <v>0</v>
      </c>
      <c r="U98" s="11" t="s">
        <v>334</v>
      </c>
      <c r="V98" s="11" t="b">
        <v>0</v>
      </c>
      <c r="W98" s="11" t="b">
        <v>1</v>
      </c>
      <c r="X98" s="11" t="s">
        <v>687</v>
      </c>
      <c r="Y98" s="11" t="s">
        <v>619</v>
      </c>
      <c r="Z98" s="11" t="s">
        <v>620</v>
      </c>
      <c r="AA98" s="11" t="s">
        <v>621</v>
      </c>
      <c r="AB98" s="11" t="s">
        <v>622</v>
      </c>
      <c r="AC98" s="11" t="s">
        <v>623</v>
      </c>
      <c r="AD98" s="11" t="s">
        <v>659</v>
      </c>
      <c r="AE98" s="11" t="s">
        <v>625</v>
      </c>
      <c r="AF98" s="18" t="s">
        <v>690</v>
      </c>
    </row>
    <row r="99" spans="1:32" x14ac:dyDescent="0.35">
      <c r="A99" s="7">
        <v>26</v>
      </c>
      <c r="B99" s="7" t="b">
        <v>1</v>
      </c>
      <c r="C99" s="7" t="b">
        <v>0</v>
      </c>
      <c r="D99" s="7">
        <v>98</v>
      </c>
      <c r="E99" s="7">
        <v>-10</v>
      </c>
      <c r="F99" s="7">
        <v>3</v>
      </c>
      <c r="G99" s="7" t="b">
        <v>1</v>
      </c>
      <c r="H99" s="7">
        <v>90</v>
      </c>
      <c r="I99" s="7"/>
      <c r="J99" s="19">
        <v>88</v>
      </c>
      <c r="K99" s="152"/>
      <c r="L99" s="7" t="s">
        <v>528</v>
      </c>
      <c r="M99" s="12">
        <v>4</v>
      </c>
      <c r="N99" s="17">
        <v>15</v>
      </c>
      <c r="O99" s="17">
        <v>251</v>
      </c>
      <c r="P99" s="12" t="s">
        <v>448</v>
      </c>
      <c r="Q99" s="12" t="s">
        <v>452</v>
      </c>
      <c r="R99" s="12" t="s">
        <v>448</v>
      </c>
      <c r="S99" s="7">
        <v>1614725253</v>
      </c>
      <c r="T99" s="7" t="b">
        <v>1</v>
      </c>
      <c r="U99" s="11" t="s">
        <v>350</v>
      </c>
      <c r="V99" s="11" t="b">
        <v>0</v>
      </c>
      <c r="W99" s="11" t="b">
        <v>0</v>
      </c>
      <c r="X99" s="11" t="s">
        <v>618</v>
      </c>
      <c r="Y99" s="11" t="s">
        <v>619</v>
      </c>
      <c r="Z99" s="11" t="s">
        <v>620</v>
      </c>
      <c r="AA99" s="11" t="s">
        <v>720</v>
      </c>
      <c r="AB99" s="11" t="s">
        <v>622</v>
      </c>
      <c r="AC99" s="11" t="s">
        <v>623</v>
      </c>
      <c r="AD99" s="11" t="s">
        <v>659</v>
      </c>
      <c r="AE99" s="11" t="s">
        <v>625</v>
      </c>
      <c r="AF99" s="18" t="s">
        <v>721</v>
      </c>
    </row>
    <row r="100" spans="1:32" x14ac:dyDescent="0.35">
      <c r="A100" s="7">
        <v>200</v>
      </c>
      <c r="B100" s="7" t="b">
        <v>1</v>
      </c>
      <c r="C100" s="7" t="b">
        <v>0</v>
      </c>
      <c r="D100" s="7">
        <v>81</v>
      </c>
      <c r="E100" s="7">
        <v>10</v>
      </c>
      <c r="F100" s="7">
        <v>1</v>
      </c>
      <c r="G100" s="7" t="b">
        <v>0</v>
      </c>
      <c r="H100" s="7">
        <v>91</v>
      </c>
      <c r="I100" s="7"/>
      <c r="J100" s="19">
        <v>91</v>
      </c>
      <c r="K100" s="152"/>
      <c r="L100" s="7" t="s">
        <v>426</v>
      </c>
      <c r="M100" s="12">
        <v>5</v>
      </c>
      <c r="N100" s="17">
        <v>15</v>
      </c>
      <c r="O100" s="17">
        <v>249</v>
      </c>
      <c r="P100" s="12" t="s">
        <v>444</v>
      </c>
      <c r="Q100" s="12" t="s">
        <v>445</v>
      </c>
      <c r="R100" s="12" t="s">
        <v>448</v>
      </c>
      <c r="S100" s="7">
        <v>1583306971</v>
      </c>
      <c r="T100" s="7" t="b">
        <v>0</v>
      </c>
      <c r="U100" s="11" t="s">
        <v>340</v>
      </c>
      <c r="V100" s="11" t="b">
        <v>0</v>
      </c>
      <c r="W100" s="11" t="b">
        <v>0</v>
      </c>
      <c r="X100" s="11" t="s">
        <v>687</v>
      </c>
      <c r="Y100" s="11" t="s">
        <v>619</v>
      </c>
      <c r="Z100" s="11" t="s">
        <v>620</v>
      </c>
      <c r="AA100" s="11" t="s">
        <v>660</v>
      </c>
      <c r="AB100" s="11" t="s">
        <v>689</v>
      </c>
      <c r="AC100" s="11" t="s">
        <v>658</v>
      </c>
      <c r="AD100" s="11" t="s">
        <v>659</v>
      </c>
      <c r="AE100" s="11" t="s">
        <v>625</v>
      </c>
      <c r="AF100" s="18" t="s">
        <v>690</v>
      </c>
    </row>
    <row r="101" spans="1:32" x14ac:dyDescent="0.35">
      <c r="A101" s="7">
        <v>174</v>
      </c>
      <c r="B101" s="7" t="b">
        <v>1</v>
      </c>
      <c r="C101" s="7" t="b">
        <v>1</v>
      </c>
      <c r="D101" s="7">
        <v>112</v>
      </c>
      <c r="E101" s="7">
        <v>-20</v>
      </c>
      <c r="F101" s="7">
        <v>1</v>
      </c>
      <c r="G101" s="7" t="b">
        <v>1</v>
      </c>
      <c r="H101" s="7">
        <v>92</v>
      </c>
      <c r="I101" s="7"/>
      <c r="J101" s="19">
        <v>92</v>
      </c>
      <c r="K101" s="152"/>
      <c r="L101" s="7" t="s">
        <v>545</v>
      </c>
      <c r="M101" s="12">
        <v>2</v>
      </c>
      <c r="N101" s="17">
        <v>-27</v>
      </c>
      <c r="O101" s="17">
        <v>248</v>
      </c>
      <c r="P101" s="12" t="s">
        <v>444</v>
      </c>
      <c r="Q101" s="12" t="s">
        <v>445</v>
      </c>
      <c r="R101" s="12" t="s">
        <v>446</v>
      </c>
      <c r="S101" s="7">
        <v>70413754</v>
      </c>
      <c r="T101" s="7" t="b">
        <v>1</v>
      </c>
      <c r="U101" s="11" t="s">
        <v>352</v>
      </c>
      <c r="V101" s="11" t="b">
        <v>0</v>
      </c>
      <c r="W101" s="11" t="b">
        <v>0</v>
      </c>
      <c r="X101" s="11" t="s">
        <v>664</v>
      </c>
      <c r="Y101" s="11" t="s">
        <v>677</v>
      </c>
      <c r="Z101" s="11" t="s">
        <v>711</v>
      </c>
      <c r="AA101" s="11" t="s">
        <v>722</v>
      </c>
      <c r="AB101" s="11" t="s">
        <v>649</v>
      </c>
      <c r="AC101" s="11" t="s">
        <v>658</v>
      </c>
      <c r="AD101" s="11" t="s">
        <v>672</v>
      </c>
      <c r="AE101" s="11" t="s">
        <v>679</v>
      </c>
      <c r="AF101" s="18" t="s">
        <v>666</v>
      </c>
    </row>
    <row r="102" spans="1:32" x14ac:dyDescent="0.35">
      <c r="A102" s="7">
        <v>219</v>
      </c>
      <c r="B102" s="7" t="b">
        <v>1</v>
      </c>
      <c r="C102" s="7" t="b">
        <v>0</v>
      </c>
      <c r="D102" s="7">
        <v>44</v>
      </c>
      <c r="E102" s="7">
        <v>49</v>
      </c>
      <c r="F102" s="7">
        <v>1</v>
      </c>
      <c r="G102" s="7" t="b">
        <v>0</v>
      </c>
      <c r="H102" s="7">
        <v>93</v>
      </c>
      <c r="I102" s="7"/>
      <c r="J102" s="19">
        <v>93</v>
      </c>
      <c r="K102" s="152"/>
      <c r="L102" s="7" t="s">
        <v>428</v>
      </c>
      <c r="M102" s="12">
        <v>3</v>
      </c>
      <c r="N102" s="17">
        <v>-9</v>
      </c>
      <c r="O102" s="17">
        <v>247</v>
      </c>
      <c r="P102" s="12" t="s">
        <v>444</v>
      </c>
      <c r="Q102" s="12" t="s">
        <v>445</v>
      </c>
      <c r="R102" s="12" t="s">
        <v>448</v>
      </c>
      <c r="S102" s="7">
        <v>2026516190</v>
      </c>
      <c r="T102" s="7" t="b">
        <v>0</v>
      </c>
      <c r="U102" s="11" t="s">
        <v>350</v>
      </c>
      <c r="V102" s="11" t="b">
        <v>0</v>
      </c>
      <c r="W102" s="11" t="b">
        <v>0</v>
      </c>
      <c r="X102" s="11" t="s">
        <v>687</v>
      </c>
      <c r="Y102" s="11" t="s">
        <v>619</v>
      </c>
      <c r="Z102" s="11" t="s">
        <v>620</v>
      </c>
      <c r="AA102" s="11" t="s">
        <v>621</v>
      </c>
      <c r="AB102" s="11" t="s">
        <v>622</v>
      </c>
      <c r="AC102" s="11" t="s">
        <v>658</v>
      </c>
      <c r="AD102" s="11" t="s">
        <v>659</v>
      </c>
      <c r="AE102" s="11" t="s">
        <v>625</v>
      </c>
      <c r="AF102" s="18" t="s">
        <v>690</v>
      </c>
    </row>
    <row r="103" spans="1:32" x14ac:dyDescent="0.35">
      <c r="A103" s="7">
        <v>81</v>
      </c>
      <c r="B103" s="7" t="b">
        <v>1</v>
      </c>
      <c r="C103" s="7" t="b">
        <v>0</v>
      </c>
      <c r="D103" s="7">
        <v>130</v>
      </c>
      <c r="E103" s="7">
        <v>-36</v>
      </c>
      <c r="F103" s="7">
        <v>1</v>
      </c>
      <c r="G103" s="7" t="b">
        <v>1</v>
      </c>
      <c r="H103" s="7">
        <v>94</v>
      </c>
      <c r="I103" s="7"/>
      <c r="J103" s="19">
        <v>94</v>
      </c>
      <c r="K103" s="152"/>
      <c r="L103" s="7" t="s">
        <v>577</v>
      </c>
      <c r="M103" s="12">
        <v>3</v>
      </c>
      <c r="N103" s="17">
        <v>-7</v>
      </c>
      <c r="O103" s="17">
        <v>245</v>
      </c>
      <c r="P103" s="12" t="s">
        <v>448</v>
      </c>
      <c r="Q103" s="12" t="s">
        <v>452</v>
      </c>
      <c r="R103" s="12" t="s">
        <v>446</v>
      </c>
      <c r="S103" s="7">
        <v>489281859</v>
      </c>
      <c r="T103" s="7" t="b">
        <v>0</v>
      </c>
      <c r="U103" s="11" t="s">
        <v>356</v>
      </c>
      <c r="V103" s="11" t="b">
        <v>0</v>
      </c>
      <c r="W103" s="11" t="b">
        <v>1</v>
      </c>
      <c r="X103" s="11" t="s">
        <v>687</v>
      </c>
      <c r="Y103" s="11" t="s">
        <v>619</v>
      </c>
      <c r="Z103" s="11" t="s">
        <v>620</v>
      </c>
      <c r="AA103" s="11" t="s">
        <v>660</v>
      </c>
      <c r="AB103" s="11" t="s">
        <v>622</v>
      </c>
      <c r="AC103" s="11" t="s">
        <v>658</v>
      </c>
      <c r="AD103" s="11" t="s">
        <v>659</v>
      </c>
      <c r="AE103" s="11" t="s">
        <v>625</v>
      </c>
      <c r="AF103" s="18" t="s">
        <v>626</v>
      </c>
    </row>
    <row r="104" spans="1:32" x14ac:dyDescent="0.35">
      <c r="A104" s="7">
        <v>124</v>
      </c>
      <c r="B104" s="7" t="b">
        <v>1</v>
      </c>
      <c r="C104" s="7" t="b">
        <v>0</v>
      </c>
      <c r="D104" s="7">
        <v>81</v>
      </c>
      <c r="E104" s="7">
        <v>13</v>
      </c>
      <c r="F104" s="7">
        <v>2</v>
      </c>
      <c r="G104" s="7" t="b">
        <v>1</v>
      </c>
      <c r="H104" s="7">
        <v>95</v>
      </c>
      <c r="I104" s="7"/>
      <c r="J104" s="19">
        <v>94</v>
      </c>
      <c r="K104" s="152"/>
      <c r="L104" s="7" t="s">
        <v>421</v>
      </c>
      <c r="M104" s="12">
        <v>4</v>
      </c>
      <c r="N104" s="17">
        <v>5</v>
      </c>
      <c r="O104" s="17">
        <v>245</v>
      </c>
      <c r="P104" s="12" t="s">
        <v>444</v>
      </c>
      <c r="Q104" s="12" t="s">
        <v>445</v>
      </c>
      <c r="R104" s="12" t="s">
        <v>446</v>
      </c>
      <c r="S104" s="7">
        <v>513547717</v>
      </c>
      <c r="T104" s="7" t="b">
        <v>1</v>
      </c>
      <c r="U104" s="11" t="s">
        <v>358</v>
      </c>
      <c r="V104" s="11" t="b">
        <v>0</v>
      </c>
      <c r="W104" s="11" t="b">
        <v>1</v>
      </c>
      <c r="X104" s="11" t="s">
        <v>618</v>
      </c>
      <c r="Y104" s="11" t="s">
        <v>619</v>
      </c>
      <c r="Z104" s="11" t="s">
        <v>620</v>
      </c>
      <c r="AA104" s="11" t="s">
        <v>621</v>
      </c>
      <c r="AB104" s="11" t="s">
        <v>622</v>
      </c>
      <c r="AC104" s="11" t="s">
        <v>658</v>
      </c>
      <c r="AD104" s="11" t="s">
        <v>659</v>
      </c>
      <c r="AE104" s="11" t="s">
        <v>625</v>
      </c>
      <c r="AF104" s="18" t="s">
        <v>690</v>
      </c>
    </row>
    <row r="105" spans="1:32" x14ac:dyDescent="0.35">
      <c r="A105" s="7">
        <v>48</v>
      </c>
      <c r="B105" s="7" t="b">
        <v>1</v>
      </c>
      <c r="C105" s="7" t="b">
        <v>0</v>
      </c>
      <c r="D105" s="7">
        <v>53</v>
      </c>
      <c r="E105" s="7">
        <v>41</v>
      </c>
      <c r="F105" s="7">
        <v>3</v>
      </c>
      <c r="G105" s="7" t="b">
        <v>1</v>
      </c>
      <c r="H105" s="7">
        <v>96</v>
      </c>
      <c r="I105" s="7"/>
      <c r="J105" s="19">
        <v>94</v>
      </c>
      <c r="K105" s="152"/>
      <c r="L105" s="7" t="s">
        <v>510</v>
      </c>
      <c r="M105" s="12">
        <v>3</v>
      </c>
      <c r="N105" s="17">
        <v>-15</v>
      </c>
      <c r="O105" s="17">
        <v>245</v>
      </c>
      <c r="P105" s="12" t="s">
        <v>444</v>
      </c>
      <c r="Q105" s="12" t="s">
        <v>445</v>
      </c>
      <c r="R105" s="12" t="s">
        <v>446</v>
      </c>
      <c r="S105" s="7">
        <v>145256341</v>
      </c>
      <c r="T105" s="7" t="b">
        <v>1</v>
      </c>
      <c r="U105" s="11" t="s">
        <v>348</v>
      </c>
      <c r="V105" s="11" t="b">
        <v>0</v>
      </c>
      <c r="W105" s="11" t="b">
        <v>0</v>
      </c>
      <c r="X105" s="11" t="s">
        <v>618</v>
      </c>
      <c r="Y105" s="11" t="s">
        <v>619</v>
      </c>
      <c r="Z105" s="11" t="s">
        <v>620</v>
      </c>
      <c r="AA105" s="11" t="s">
        <v>621</v>
      </c>
      <c r="AB105" s="11" t="s">
        <v>622</v>
      </c>
      <c r="AC105" s="11" t="s">
        <v>623</v>
      </c>
      <c r="AD105" s="11" t="s">
        <v>624</v>
      </c>
      <c r="AE105" s="11" t="s">
        <v>625</v>
      </c>
      <c r="AF105" s="18" t="s">
        <v>626</v>
      </c>
    </row>
    <row r="106" spans="1:32" x14ac:dyDescent="0.35">
      <c r="A106" s="7">
        <v>13</v>
      </c>
      <c r="B106" s="7" t="b">
        <v>1</v>
      </c>
      <c r="C106" s="7" t="b">
        <v>0</v>
      </c>
      <c r="D106" s="7">
        <v>68</v>
      </c>
      <c r="E106" s="7">
        <v>29</v>
      </c>
      <c r="F106" s="7">
        <v>1</v>
      </c>
      <c r="G106" s="7" t="b">
        <v>0</v>
      </c>
      <c r="H106" s="7">
        <v>97</v>
      </c>
      <c r="I106" s="7"/>
      <c r="J106" s="19">
        <v>97</v>
      </c>
      <c r="K106" s="152"/>
      <c r="L106" s="7" t="s">
        <v>516</v>
      </c>
      <c r="M106" s="12">
        <v>3</v>
      </c>
      <c r="N106" s="17">
        <v>-21</v>
      </c>
      <c r="O106" s="17">
        <v>244</v>
      </c>
      <c r="P106" s="12" t="s">
        <v>444</v>
      </c>
      <c r="Q106" s="12" t="s">
        <v>452</v>
      </c>
      <c r="R106" s="12" t="s">
        <v>448</v>
      </c>
      <c r="S106" s="7">
        <v>899833171</v>
      </c>
      <c r="T106" s="7" t="b">
        <v>1</v>
      </c>
      <c r="U106" s="11" t="s">
        <v>1</v>
      </c>
      <c r="V106" s="11" t="b">
        <v>0</v>
      </c>
      <c r="W106" s="11" t="b">
        <v>0</v>
      </c>
      <c r="X106" s="11" t="s">
        <v>636</v>
      </c>
      <c r="Y106" s="11" t="s">
        <v>637</v>
      </c>
      <c r="Z106" s="11" t="s">
        <v>629</v>
      </c>
      <c r="AA106" s="11" t="s">
        <v>621</v>
      </c>
      <c r="AB106" s="11" t="s">
        <v>723</v>
      </c>
      <c r="AC106" s="11" t="s">
        <v>678</v>
      </c>
      <c r="AD106" s="11" t="s">
        <v>624</v>
      </c>
      <c r="AE106" s="11" t="s">
        <v>724</v>
      </c>
      <c r="AF106" s="18" t="s">
        <v>626</v>
      </c>
    </row>
    <row r="107" spans="1:32" x14ac:dyDescent="0.35">
      <c r="A107" s="7">
        <v>286</v>
      </c>
      <c r="B107" s="7" t="b">
        <v>1</v>
      </c>
      <c r="C107" s="7" t="b">
        <v>0</v>
      </c>
      <c r="D107" s="7">
        <v>172</v>
      </c>
      <c r="E107" s="7">
        <v>-74</v>
      </c>
      <c r="F107" s="7">
        <v>1</v>
      </c>
      <c r="G107" s="7" t="b">
        <v>1</v>
      </c>
      <c r="H107" s="7">
        <v>98</v>
      </c>
      <c r="I107" s="7"/>
      <c r="J107" s="19">
        <v>98</v>
      </c>
      <c r="K107" s="152"/>
      <c r="L107" s="7" t="s">
        <v>604</v>
      </c>
      <c r="M107" s="12">
        <v>3</v>
      </c>
      <c r="N107" s="17">
        <v>-21</v>
      </c>
      <c r="O107" s="17">
        <v>243</v>
      </c>
      <c r="P107" s="12" t="s">
        <v>444</v>
      </c>
      <c r="Q107" s="12" t="s">
        <v>452</v>
      </c>
      <c r="R107" s="12" t="s">
        <v>448</v>
      </c>
      <c r="S107" s="7">
        <v>633026380</v>
      </c>
      <c r="T107" s="7" t="b">
        <v>1</v>
      </c>
      <c r="U107" s="11" t="s">
        <v>350</v>
      </c>
      <c r="V107" s="11" t="b">
        <v>0</v>
      </c>
      <c r="W107" s="11" t="b">
        <v>0</v>
      </c>
      <c r="X107" s="11" t="s">
        <v>697</v>
      </c>
      <c r="Y107" s="11" t="s">
        <v>675</v>
      </c>
      <c r="Z107" s="11" t="s">
        <v>647</v>
      </c>
      <c r="AA107" s="11" t="s">
        <v>698</v>
      </c>
      <c r="AB107" s="11" t="s">
        <v>665</v>
      </c>
      <c r="AC107" s="11" t="s">
        <v>650</v>
      </c>
      <c r="AD107" s="11" t="s">
        <v>624</v>
      </c>
      <c r="AE107" s="11" t="s">
        <v>724</v>
      </c>
      <c r="AF107" s="18" t="s">
        <v>651</v>
      </c>
    </row>
    <row r="108" spans="1:32" x14ac:dyDescent="0.35">
      <c r="A108" s="7">
        <v>103</v>
      </c>
      <c r="B108" s="7" t="b">
        <v>1</v>
      </c>
      <c r="C108" s="7" t="b">
        <v>0</v>
      </c>
      <c r="D108" s="7">
        <v>122</v>
      </c>
      <c r="E108" s="7">
        <v>-23</v>
      </c>
      <c r="F108" s="7">
        <v>1</v>
      </c>
      <c r="G108" s="7" t="b">
        <v>0</v>
      </c>
      <c r="H108" s="7">
        <v>99</v>
      </c>
      <c r="I108" s="7"/>
      <c r="J108" s="19">
        <v>99</v>
      </c>
      <c r="K108" s="152"/>
      <c r="L108" s="7" t="s">
        <v>555</v>
      </c>
      <c r="M108" s="12">
        <v>4</v>
      </c>
      <c r="N108" s="17">
        <v>1</v>
      </c>
      <c r="O108" s="17">
        <v>241</v>
      </c>
      <c r="P108" s="12" t="s">
        <v>448</v>
      </c>
      <c r="Q108" s="12" t="s">
        <v>445</v>
      </c>
      <c r="R108" s="12" t="s">
        <v>448</v>
      </c>
      <c r="S108" s="7">
        <v>340557506</v>
      </c>
      <c r="T108" s="7" t="b">
        <v>1</v>
      </c>
      <c r="U108" s="11" t="s">
        <v>348</v>
      </c>
      <c r="V108" s="11" t="b">
        <v>0</v>
      </c>
      <c r="W108" s="11" t="b">
        <v>0</v>
      </c>
      <c r="X108" s="11" t="s">
        <v>664</v>
      </c>
      <c r="Y108" s="11" t="s">
        <v>668</v>
      </c>
      <c r="Z108" s="11" t="s">
        <v>700</v>
      </c>
      <c r="AA108" s="11" t="s">
        <v>660</v>
      </c>
      <c r="AB108" s="11" t="s">
        <v>689</v>
      </c>
      <c r="AC108" s="11" t="s">
        <v>658</v>
      </c>
      <c r="AD108" s="11" t="s">
        <v>685</v>
      </c>
      <c r="AE108" s="11" t="s">
        <v>693</v>
      </c>
      <c r="AF108" s="18" t="s">
        <v>626</v>
      </c>
    </row>
    <row r="109" spans="1:32" x14ac:dyDescent="0.35">
      <c r="A109" s="7">
        <v>100</v>
      </c>
      <c r="B109" s="7" t="b">
        <v>1</v>
      </c>
      <c r="C109" s="7" t="b">
        <v>0</v>
      </c>
      <c r="D109" s="7">
        <v>130</v>
      </c>
      <c r="E109" s="7">
        <v>-31</v>
      </c>
      <c r="F109" s="7">
        <v>2</v>
      </c>
      <c r="G109" s="7" t="b">
        <v>0</v>
      </c>
      <c r="H109" s="7">
        <v>100</v>
      </c>
      <c r="I109" s="7"/>
      <c r="J109" s="19">
        <v>99</v>
      </c>
      <c r="K109" s="152"/>
      <c r="L109" s="7" t="s">
        <v>572</v>
      </c>
      <c r="M109" s="12">
        <v>3</v>
      </c>
      <c r="N109" s="17">
        <v>-11</v>
      </c>
      <c r="O109" s="17">
        <v>241</v>
      </c>
      <c r="P109" s="12" t="s">
        <v>448</v>
      </c>
      <c r="Q109" s="12" t="s">
        <v>445</v>
      </c>
      <c r="R109" s="12" t="s">
        <v>448</v>
      </c>
      <c r="S109" s="7">
        <v>1359305975</v>
      </c>
      <c r="T109" s="7" t="b">
        <v>1</v>
      </c>
      <c r="U109" s="11" t="s">
        <v>360</v>
      </c>
      <c r="V109" s="11" t="b">
        <v>0</v>
      </c>
      <c r="W109" s="11" t="b">
        <v>0</v>
      </c>
      <c r="X109" s="11" t="s">
        <v>618</v>
      </c>
      <c r="Y109" s="11" t="s">
        <v>619</v>
      </c>
      <c r="Z109" s="11" t="s">
        <v>620</v>
      </c>
      <c r="AA109" s="11" t="s">
        <v>621</v>
      </c>
      <c r="AB109" s="11" t="s">
        <v>622</v>
      </c>
      <c r="AC109" s="11" t="s">
        <v>658</v>
      </c>
      <c r="AD109" s="11" t="s">
        <v>659</v>
      </c>
      <c r="AE109" s="11" t="s">
        <v>625</v>
      </c>
      <c r="AF109" s="18" t="s">
        <v>626</v>
      </c>
    </row>
    <row r="110" spans="1:32" x14ac:dyDescent="0.35">
      <c r="A110" s="7">
        <v>267</v>
      </c>
      <c r="B110" s="7" t="b">
        <v>1</v>
      </c>
      <c r="C110" s="7" t="b">
        <v>0</v>
      </c>
      <c r="D110" s="7">
        <v>68</v>
      </c>
      <c r="E110" s="7">
        <v>33</v>
      </c>
      <c r="F110" s="7">
        <v>1</v>
      </c>
      <c r="G110" s="7" t="b">
        <v>1</v>
      </c>
      <c r="H110" s="7">
        <v>101</v>
      </c>
      <c r="I110" s="7"/>
      <c r="J110" s="19">
        <v>101</v>
      </c>
      <c r="K110" s="152"/>
      <c r="L110" s="7" t="s">
        <v>483</v>
      </c>
      <c r="M110" s="12">
        <v>6</v>
      </c>
      <c r="N110" s="17">
        <v>9</v>
      </c>
      <c r="O110" s="17">
        <v>239</v>
      </c>
      <c r="P110" s="12" t="s">
        <v>448</v>
      </c>
      <c r="Q110" s="12" t="s">
        <v>452</v>
      </c>
      <c r="R110" s="12" t="s">
        <v>449</v>
      </c>
      <c r="S110" s="7">
        <v>922434720</v>
      </c>
      <c r="T110" s="7" t="b">
        <v>1</v>
      </c>
      <c r="U110" s="11" t="s">
        <v>362</v>
      </c>
      <c r="V110" s="11" t="b">
        <v>0</v>
      </c>
      <c r="W110" s="11" t="b">
        <v>0</v>
      </c>
      <c r="X110" s="11" t="s">
        <v>618</v>
      </c>
      <c r="Y110" s="11" t="s">
        <v>688</v>
      </c>
      <c r="Z110" s="11" t="s">
        <v>620</v>
      </c>
      <c r="AA110" s="11" t="s">
        <v>621</v>
      </c>
      <c r="AB110" s="11" t="s">
        <v>689</v>
      </c>
      <c r="AC110" s="11" t="s">
        <v>623</v>
      </c>
      <c r="AD110" s="11" t="s">
        <v>624</v>
      </c>
      <c r="AE110" s="11" t="s">
        <v>625</v>
      </c>
      <c r="AF110" s="18" t="s">
        <v>690</v>
      </c>
    </row>
    <row r="111" spans="1:32" x14ac:dyDescent="0.35">
      <c r="A111" s="7">
        <v>136</v>
      </c>
      <c r="B111" s="7" t="b">
        <v>1</v>
      </c>
      <c r="C111" s="7" t="b">
        <v>0</v>
      </c>
      <c r="D111" s="7">
        <v>143</v>
      </c>
      <c r="E111" s="7">
        <v>-42</v>
      </c>
      <c r="F111" s="7">
        <v>2</v>
      </c>
      <c r="G111" s="7" t="b">
        <v>1</v>
      </c>
      <c r="H111" s="7">
        <v>102</v>
      </c>
      <c r="I111" s="7"/>
      <c r="J111" s="19">
        <v>101</v>
      </c>
      <c r="K111" s="152"/>
      <c r="L111" s="7" t="s">
        <v>571</v>
      </c>
      <c r="M111" s="12">
        <v>4</v>
      </c>
      <c r="N111" s="17">
        <v>9</v>
      </c>
      <c r="O111" s="17">
        <v>239</v>
      </c>
      <c r="P111" s="12" t="s">
        <v>444</v>
      </c>
      <c r="Q111" s="12" t="s">
        <v>445</v>
      </c>
      <c r="R111" s="12" t="s">
        <v>449</v>
      </c>
      <c r="S111" s="7">
        <v>1657895619</v>
      </c>
      <c r="T111" s="7" t="b">
        <v>0</v>
      </c>
      <c r="U111" s="11" t="s">
        <v>332</v>
      </c>
      <c r="V111" s="11" t="b">
        <v>0</v>
      </c>
      <c r="W111" s="11" t="b">
        <v>1</v>
      </c>
      <c r="X111" s="11" t="s">
        <v>687</v>
      </c>
      <c r="Y111" s="11" t="s">
        <v>619</v>
      </c>
      <c r="Z111" s="11" t="s">
        <v>620</v>
      </c>
      <c r="AA111" s="11" t="s">
        <v>660</v>
      </c>
      <c r="AB111" s="11" t="s">
        <v>622</v>
      </c>
      <c r="AC111" s="11" t="s">
        <v>658</v>
      </c>
      <c r="AD111" s="11" t="s">
        <v>659</v>
      </c>
      <c r="AE111" s="11" t="s">
        <v>625</v>
      </c>
      <c r="AF111" s="18" t="s">
        <v>690</v>
      </c>
    </row>
    <row r="112" spans="1:32" x14ac:dyDescent="0.35">
      <c r="A112" s="7">
        <v>61</v>
      </c>
      <c r="B112" s="7" t="b">
        <v>1</v>
      </c>
      <c r="C112" s="7" t="b">
        <v>0</v>
      </c>
      <c r="D112" s="7">
        <v>68</v>
      </c>
      <c r="E112" s="7">
        <v>35</v>
      </c>
      <c r="F112" s="7">
        <v>1</v>
      </c>
      <c r="G112" s="7" t="b">
        <v>0</v>
      </c>
      <c r="H112" s="7">
        <v>103</v>
      </c>
      <c r="I112" s="7"/>
      <c r="J112" s="19">
        <v>103</v>
      </c>
      <c r="K112" s="152"/>
      <c r="L112" s="7" t="s">
        <v>518</v>
      </c>
      <c r="M112" s="12">
        <v>2</v>
      </c>
      <c r="N112" s="17">
        <v>-15</v>
      </c>
      <c r="O112" s="17">
        <v>238</v>
      </c>
      <c r="P112" s="12" t="s">
        <v>448</v>
      </c>
      <c r="Q112" s="12" t="s">
        <v>445</v>
      </c>
      <c r="R112" s="12" t="s">
        <v>446</v>
      </c>
      <c r="S112" s="7">
        <v>2028989230</v>
      </c>
      <c r="T112" s="7" t="b">
        <v>0</v>
      </c>
      <c r="U112" s="11" t="s">
        <v>362</v>
      </c>
      <c r="V112" s="11" t="b">
        <v>0</v>
      </c>
      <c r="W112" s="11" t="b">
        <v>0</v>
      </c>
      <c r="X112" s="11" t="s">
        <v>687</v>
      </c>
      <c r="Y112" s="11" t="s">
        <v>619</v>
      </c>
      <c r="Z112" s="11" t="s">
        <v>620</v>
      </c>
      <c r="AA112" s="11" t="s">
        <v>660</v>
      </c>
      <c r="AB112" s="11" t="s">
        <v>622</v>
      </c>
      <c r="AC112" s="11" t="s">
        <v>623</v>
      </c>
      <c r="AD112" s="11" t="s">
        <v>659</v>
      </c>
      <c r="AE112" s="11" t="s">
        <v>625</v>
      </c>
      <c r="AF112" s="18" t="s">
        <v>626</v>
      </c>
    </row>
    <row r="113" spans="1:32" x14ac:dyDescent="0.35">
      <c r="A113" s="7">
        <v>146</v>
      </c>
      <c r="B113" s="7" t="b">
        <v>1</v>
      </c>
      <c r="C113" s="7" t="b">
        <v>0</v>
      </c>
      <c r="D113" s="7">
        <v>122</v>
      </c>
      <c r="E113" s="7">
        <v>-19</v>
      </c>
      <c r="F113" s="7">
        <v>2</v>
      </c>
      <c r="G113" s="7" t="b">
        <v>0</v>
      </c>
      <c r="H113" s="7">
        <v>104</v>
      </c>
      <c r="I113" s="7"/>
      <c r="J113" s="19">
        <v>103</v>
      </c>
      <c r="K113" s="152"/>
      <c r="L113" s="7" t="s">
        <v>540</v>
      </c>
      <c r="M113" s="12">
        <v>5</v>
      </c>
      <c r="N113" s="17">
        <v>11</v>
      </c>
      <c r="O113" s="17">
        <v>238</v>
      </c>
      <c r="P113" s="12" t="s">
        <v>444</v>
      </c>
      <c r="Q113" s="12" t="s">
        <v>452</v>
      </c>
      <c r="R113" s="12" t="s">
        <v>446</v>
      </c>
      <c r="S113" s="7">
        <v>1146585875</v>
      </c>
      <c r="T113" s="7" t="b">
        <v>1</v>
      </c>
      <c r="U113" s="11" t="s">
        <v>346</v>
      </c>
      <c r="V113" s="11" t="b">
        <v>0</v>
      </c>
      <c r="W113" s="11" t="b">
        <v>0</v>
      </c>
      <c r="X113" s="11" t="s">
        <v>618</v>
      </c>
      <c r="Y113" s="11" t="s">
        <v>619</v>
      </c>
      <c r="Z113" s="11" t="s">
        <v>620</v>
      </c>
      <c r="AA113" s="11" t="s">
        <v>660</v>
      </c>
      <c r="AB113" s="11" t="s">
        <v>622</v>
      </c>
      <c r="AC113" s="11" t="s">
        <v>658</v>
      </c>
      <c r="AD113" s="11" t="s">
        <v>624</v>
      </c>
      <c r="AE113" s="11" t="s">
        <v>625</v>
      </c>
      <c r="AF113" s="18" t="s">
        <v>626</v>
      </c>
    </row>
    <row r="114" spans="1:32" x14ac:dyDescent="0.35">
      <c r="A114" s="7">
        <v>59</v>
      </c>
      <c r="B114" s="7" t="b">
        <v>1</v>
      </c>
      <c r="C114" s="7" t="b">
        <v>0</v>
      </c>
      <c r="D114" s="7">
        <v>68</v>
      </c>
      <c r="E114" s="7">
        <v>37</v>
      </c>
      <c r="F114" s="7">
        <v>1</v>
      </c>
      <c r="G114" s="7" t="b">
        <v>1</v>
      </c>
      <c r="H114" s="7">
        <v>105</v>
      </c>
      <c r="I114" s="7"/>
      <c r="J114" s="19">
        <v>105</v>
      </c>
      <c r="K114" s="152"/>
      <c r="L114" s="7" t="s">
        <v>512</v>
      </c>
      <c r="M114" s="12">
        <v>3</v>
      </c>
      <c r="N114" s="17">
        <v>-11</v>
      </c>
      <c r="O114" s="17">
        <v>237</v>
      </c>
      <c r="P114" s="12" t="s">
        <v>448</v>
      </c>
      <c r="Q114" s="12" t="s">
        <v>445</v>
      </c>
      <c r="R114" s="12" t="s">
        <v>448</v>
      </c>
      <c r="S114" s="7">
        <v>1805468257</v>
      </c>
      <c r="T114" s="7" t="b">
        <v>1</v>
      </c>
      <c r="U114" s="11" t="s">
        <v>348</v>
      </c>
      <c r="V114" s="11" t="b">
        <v>0</v>
      </c>
      <c r="W114" s="11" t="b">
        <v>0</v>
      </c>
      <c r="X114" s="11" t="s">
        <v>618</v>
      </c>
      <c r="Y114" s="11" t="s">
        <v>619</v>
      </c>
      <c r="Z114" s="11" t="s">
        <v>620</v>
      </c>
      <c r="AA114" s="11" t="s">
        <v>621</v>
      </c>
      <c r="AB114" s="11" t="s">
        <v>622</v>
      </c>
      <c r="AC114" s="11" t="s">
        <v>658</v>
      </c>
      <c r="AD114" s="11" t="s">
        <v>659</v>
      </c>
      <c r="AE114" s="11" t="s">
        <v>625</v>
      </c>
      <c r="AF114" s="18" t="s">
        <v>626</v>
      </c>
    </row>
    <row r="115" spans="1:32" x14ac:dyDescent="0.35">
      <c r="A115" s="7">
        <v>299</v>
      </c>
      <c r="B115" s="7" t="b">
        <v>1</v>
      </c>
      <c r="C115" s="7" t="b">
        <v>0</v>
      </c>
      <c r="D115" s="7">
        <v>98</v>
      </c>
      <c r="E115" s="7">
        <v>8</v>
      </c>
      <c r="F115" s="7">
        <v>1</v>
      </c>
      <c r="G115" s="7" t="b">
        <v>0</v>
      </c>
      <c r="H115" s="7">
        <v>106</v>
      </c>
      <c r="I115" s="7"/>
      <c r="J115" s="19">
        <v>106</v>
      </c>
      <c r="K115" s="152"/>
      <c r="L115" s="7" t="s">
        <v>529</v>
      </c>
      <c r="M115" s="12">
        <v>4</v>
      </c>
      <c r="N115" s="17">
        <v>-13</v>
      </c>
      <c r="O115" s="17">
        <v>236</v>
      </c>
      <c r="P115" s="12" t="s">
        <v>444</v>
      </c>
      <c r="Q115" s="12" t="s">
        <v>445</v>
      </c>
      <c r="R115" s="12" t="s">
        <v>446</v>
      </c>
      <c r="S115" s="7">
        <v>1280812795</v>
      </c>
      <c r="T115" s="7" t="b">
        <v>1</v>
      </c>
      <c r="U115" s="11" t="s">
        <v>340</v>
      </c>
      <c r="V115" s="11" t="b">
        <v>0</v>
      </c>
      <c r="W115" s="11" t="b">
        <v>0</v>
      </c>
      <c r="X115" s="11" t="s">
        <v>718</v>
      </c>
      <c r="Y115" s="11" t="s">
        <v>675</v>
      </c>
      <c r="Z115" s="11" t="s">
        <v>647</v>
      </c>
      <c r="AA115" s="11" t="s">
        <v>676</v>
      </c>
      <c r="AB115" s="11" t="s">
        <v>622</v>
      </c>
      <c r="AC115" s="11" t="s">
        <v>663</v>
      </c>
      <c r="AD115" s="11" t="s">
        <v>624</v>
      </c>
      <c r="AE115" s="11" t="s">
        <v>643</v>
      </c>
      <c r="AF115" s="18" t="s">
        <v>635</v>
      </c>
    </row>
    <row r="116" spans="1:32" x14ac:dyDescent="0.35">
      <c r="A116" s="7">
        <v>36</v>
      </c>
      <c r="B116" s="7" t="b">
        <v>1</v>
      </c>
      <c r="C116" s="7" t="b">
        <v>0</v>
      </c>
      <c r="D116" s="7">
        <v>143</v>
      </c>
      <c r="E116" s="7">
        <v>-36</v>
      </c>
      <c r="F116" s="7">
        <v>1</v>
      </c>
      <c r="G116" s="7" t="b">
        <v>1</v>
      </c>
      <c r="H116" s="7">
        <v>107</v>
      </c>
      <c r="I116" s="7"/>
      <c r="J116" s="19">
        <v>107</v>
      </c>
      <c r="K116" s="152"/>
      <c r="L116" s="7" t="s">
        <v>566</v>
      </c>
      <c r="M116" s="12">
        <v>5</v>
      </c>
      <c r="N116" s="17">
        <v>3</v>
      </c>
      <c r="O116" s="17">
        <v>235</v>
      </c>
      <c r="P116" s="12" t="s">
        <v>444</v>
      </c>
      <c r="Q116" s="12" t="s">
        <v>452</v>
      </c>
      <c r="R116" s="12" t="s">
        <v>446</v>
      </c>
      <c r="S116" s="7">
        <v>520945805</v>
      </c>
      <c r="T116" s="7" t="b">
        <v>1</v>
      </c>
      <c r="U116" s="11" t="s">
        <v>352</v>
      </c>
      <c r="V116" s="11" t="b">
        <v>0</v>
      </c>
      <c r="W116" s="11" t="b">
        <v>0</v>
      </c>
      <c r="X116" s="11" t="s">
        <v>687</v>
      </c>
      <c r="Y116" s="11" t="s">
        <v>619</v>
      </c>
      <c r="Z116" s="11" t="s">
        <v>620</v>
      </c>
      <c r="AA116" s="11" t="s">
        <v>660</v>
      </c>
      <c r="AB116" s="11" t="s">
        <v>689</v>
      </c>
      <c r="AC116" s="11" t="s">
        <v>658</v>
      </c>
      <c r="AD116" s="11" t="s">
        <v>624</v>
      </c>
      <c r="AE116" s="11" t="s">
        <v>625</v>
      </c>
      <c r="AF116" s="18" t="s">
        <v>626</v>
      </c>
    </row>
    <row r="117" spans="1:32" x14ac:dyDescent="0.35">
      <c r="A117" s="7">
        <v>156</v>
      </c>
      <c r="B117" s="7" t="b">
        <v>1</v>
      </c>
      <c r="C117" s="7" t="b">
        <v>0</v>
      </c>
      <c r="D117" s="7">
        <v>98</v>
      </c>
      <c r="E117" s="7">
        <v>9</v>
      </c>
      <c r="F117" s="7">
        <v>2</v>
      </c>
      <c r="G117" s="7" t="b">
        <v>1</v>
      </c>
      <c r="H117" s="7">
        <v>108</v>
      </c>
      <c r="I117" s="7"/>
      <c r="J117" s="19">
        <v>107</v>
      </c>
      <c r="K117" s="152"/>
      <c r="L117" s="7" t="s">
        <v>538</v>
      </c>
      <c r="M117" s="12">
        <v>3</v>
      </c>
      <c r="N117" s="17">
        <v>-11</v>
      </c>
      <c r="O117" s="17">
        <v>235</v>
      </c>
      <c r="P117" s="12" t="s">
        <v>448</v>
      </c>
      <c r="Q117" s="12" t="s">
        <v>452</v>
      </c>
      <c r="R117" s="12" t="s">
        <v>448</v>
      </c>
      <c r="S117" s="7">
        <v>1915322411</v>
      </c>
      <c r="T117" s="7" t="b">
        <v>1</v>
      </c>
      <c r="U117" s="11" t="s">
        <v>348</v>
      </c>
      <c r="V117" s="11" t="b">
        <v>0</v>
      </c>
      <c r="W117" s="11" t="b">
        <v>0</v>
      </c>
      <c r="X117" s="11" t="s">
        <v>618</v>
      </c>
      <c r="Y117" s="11" t="s">
        <v>619</v>
      </c>
      <c r="Z117" s="11" t="s">
        <v>620</v>
      </c>
      <c r="AA117" s="11" t="s">
        <v>621</v>
      </c>
      <c r="AB117" s="11" t="s">
        <v>622</v>
      </c>
      <c r="AC117" s="11" t="s">
        <v>658</v>
      </c>
      <c r="AD117" s="11" t="s">
        <v>659</v>
      </c>
      <c r="AE117" s="11" t="s">
        <v>625</v>
      </c>
      <c r="AF117" s="18" t="s">
        <v>626</v>
      </c>
    </row>
    <row r="118" spans="1:32" s="8" customFormat="1" x14ac:dyDescent="0.35">
      <c r="A118" s="7">
        <v>89</v>
      </c>
      <c r="B118" s="7" t="b">
        <v>1</v>
      </c>
      <c r="C118" s="7" t="b">
        <v>0</v>
      </c>
      <c r="D118" s="7">
        <v>130</v>
      </c>
      <c r="E118" s="7">
        <v>-23</v>
      </c>
      <c r="F118" s="7">
        <v>3</v>
      </c>
      <c r="G118" s="7" t="b">
        <v>1</v>
      </c>
      <c r="H118" s="7">
        <v>109</v>
      </c>
      <c r="I118" s="7"/>
      <c r="J118" s="19">
        <v>107</v>
      </c>
      <c r="K118" s="152"/>
      <c r="L118" s="7" t="s">
        <v>579</v>
      </c>
      <c r="M118" s="12">
        <v>2</v>
      </c>
      <c r="N118" s="17">
        <v>-27</v>
      </c>
      <c r="O118" s="17">
        <v>235</v>
      </c>
      <c r="P118" s="12" t="s">
        <v>448</v>
      </c>
      <c r="Q118" s="12" t="s">
        <v>445</v>
      </c>
      <c r="R118" s="12" t="s">
        <v>448</v>
      </c>
      <c r="S118" s="7">
        <v>2146904323</v>
      </c>
      <c r="T118" s="7" t="b">
        <v>1</v>
      </c>
      <c r="U118" s="11" t="s">
        <v>362</v>
      </c>
      <c r="V118" s="11" t="b">
        <v>0</v>
      </c>
      <c r="W118" s="11" t="b">
        <v>0</v>
      </c>
      <c r="X118" s="11" t="s">
        <v>627</v>
      </c>
      <c r="Y118" s="11" t="s">
        <v>646</v>
      </c>
      <c r="Z118" s="11" t="s">
        <v>711</v>
      </c>
      <c r="AA118" s="11" t="s">
        <v>676</v>
      </c>
      <c r="AB118" s="11" t="s">
        <v>681</v>
      </c>
      <c r="AC118" s="11" t="s">
        <v>684</v>
      </c>
      <c r="AD118" s="11" t="s">
        <v>659</v>
      </c>
      <c r="AE118" s="11" t="s">
        <v>725</v>
      </c>
      <c r="AF118" s="18" t="s">
        <v>626</v>
      </c>
    </row>
    <row r="119" spans="1:32" x14ac:dyDescent="0.35">
      <c r="A119" s="7">
        <v>303</v>
      </c>
      <c r="B119" s="7" t="b">
        <v>1</v>
      </c>
      <c r="C119" s="7" t="b">
        <v>0</v>
      </c>
      <c r="D119" s="7">
        <v>31</v>
      </c>
      <c r="E119" s="7">
        <v>79</v>
      </c>
      <c r="F119" s="7">
        <v>1</v>
      </c>
      <c r="G119" s="7" t="b">
        <v>0</v>
      </c>
      <c r="H119" s="7">
        <v>110</v>
      </c>
      <c r="I119" s="7"/>
      <c r="J119" s="19">
        <v>110</v>
      </c>
      <c r="K119" s="152"/>
      <c r="L119" s="7" t="s">
        <v>474</v>
      </c>
      <c r="M119" s="12">
        <v>4</v>
      </c>
      <c r="N119" s="17">
        <v>-3</v>
      </c>
      <c r="O119" s="17">
        <v>233</v>
      </c>
      <c r="P119" s="12" t="s">
        <v>448</v>
      </c>
      <c r="Q119" s="12" t="s">
        <v>445</v>
      </c>
      <c r="R119" s="12" t="s">
        <v>448</v>
      </c>
      <c r="S119" s="7">
        <v>661943620</v>
      </c>
      <c r="T119" s="7" t="b">
        <v>1</v>
      </c>
      <c r="U119" s="11" t="s">
        <v>356</v>
      </c>
      <c r="V119" s="11" t="b">
        <v>0</v>
      </c>
      <c r="W119" s="11" t="b">
        <v>1</v>
      </c>
      <c r="X119" s="11" t="s">
        <v>687</v>
      </c>
      <c r="Y119" s="11" t="s">
        <v>619</v>
      </c>
      <c r="Z119" s="11" t="s">
        <v>620</v>
      </c>
      <c r="AA119" s="11" t="s">
        <v>660</v>
      </c>
      <c r="AB119" s="11" t="s">
        <v>622</v>
      </c>
      <c r="AC119" s="11" t="s">
        <v>658</v>
      </c>
      <c r="AD119" s="11" t="s">
        <v>624</v>
      </c>
      <c r="AE119" s="11" t="s">
        <v>625</v>
      </c>
      <c r="AF119" s="18" t="s">
        <v>626</v>
      </c>
    </row>
    <row r="120" spans="1:32" x14ac:dyDescent="0.35">
      <c r="A120" s="7">
        <v>165</v>
      </c>
      <c r="B120" s="7" t="b">
        <v>1</v>
      </c>
      <c r="C120" s="7" t="b">
        <v>0</v>
      </c>
      <c r="D120" s="7">
        <v>44</v>
      </c>
      <c r="E120" s="7">
        <v>66</v>
      </c>
      <c r="F120" s="7">
        <v>2</v>
      </c>
      <c r="G120" s="7" t="b">
        <v>0</v>
      </c>
      <c r="H120" s="7">
        <v>111</v>
      </c>
      <c r="I120" s="7"/>
      <c r="J120" s="19">
        <v>110</v>
      </c>
      <c r="K120" s="152"/>
      <c r="L120" s="7" t="s">
        <v>489</v>
      </c>
      <c r="M120" s="12">
        <v>3</v>
      </c>
      <c r="N120" s="17">
        <v>-11</v>
      </c>
      <c r="O120" s="17">
        <v>233</v>
      </c>
      <c r="P120" s="12" t="s">
        <v>444</v>
      </c>
      <c r="Q120" s="12" t="s">
        <v>445</v>
      </c>
      <c r="R120" s="12" t="s">
        <v>448</v>
      </c>
      <c r="S120" s="7">
        <v>1773459063</v>
      </c>
      <c r="T120" s="7" t="b">
        <v>1</v>
      </c>
      <c r="U120" s="11" t="s">
        <v>348</v>
      </c>
      <c r="V120" s="11" t="b">
        <v>0</v>
      </c>
      <c r="W120" s="11" t="b">
        <v>0</v>
      </c>
      <c r="X120" s="11" t="s">
        <v>618</v>
      </c>
      <c r="Y120" s="11" t="s">
        <v>619</v>
      </c>
      <c r="Z120" s="11" t="s">
        <v>620</v>
      </c>
      <c r="AA120" s="11" t="s">
        <v>621</v>
      </c>
      <c r="AB120" s="11" t="s">
        <v>622</v>
      </c>
      <c r="AC120" s="11" t="s">
        <v>658</v>
      </c>
      <c r="AD120" s="11" t="s">
        <v>659</v>
      </c>
      <c r="AE120" s="11" t="s">
        <v>625</v>
      </c>
      <c r="AF120" s="18" t="s">
        <v>626</v>
      </c>
    </row>
    <row r="121" spans="1:32" x14ac:dyDescent="0.35">
      <c r="A121" s="7">
        <v>180</v>
      </c>
      <c r="B121" s="7" t="b">
        <v>1</v>
      </c>
      <c r="C121" s="7" t="b">
        <v>0</v>
      </c>
      <c r="D121" s="7">
        <v>122</v>
      </c>
      <c r="E121" s="7">
        <v>-10</v>
      </c>
      <c r="F121" s="7">
        <v>1</v>
      </c>
      <c r="G121" s="7" t="b">
        <v>1</v>
      </c>
      <c r="H121" s="7">
        <v>112</v>
      </c>
      <c r="I121" s="7"/>
      <c r="J121" s="19">
        <v>112</v>
      </c>
      <c r="K121" s="152"/>
      <c r="L121" s="7" t="s">
        <v>565</v>
      </c>
      <c r="M121" s="12">
        <v>3</v>
      </c>
      <c r="N121" s="17">
        <v>-17</v>
      </c>
      <c r="O121" s="17">
        <v>232</v>
      </c>
      <c r="P121" s="12" t="s">
        <v>448</v>
      </c>
      <c r="Q121" s="12" t="s">
        <v>445</v>
      </c>
      <c r="R121" s="12" t="s">
        <v>448</v>
      </c>
      <c r="S121" s="7">
        <v>583077039</v>
      </c>
      <c r="T121" s="7" t="b">
        <v>1</v>
      </c>
      <c r="U121" s="11" t="s">
        <v>360</v>
      </c>
      <c r="V121" s="11" t="b">
        <v>0</v>
      </c>
      <c r="W121" s="11" t="b">
        <v>0</v>
      </c>
      <c r="X121" s="11" t="s">
        <v>691</v>
      </c>
      <c r="Y121" s="11" t="s">
        <v>646</v>
      </c>
      <c r="Z121" s="11" t="s">
        <v>620</v>
      </c>
      <c r="AA121" s="11" t="s">
        <v>648</v>
      </c>
      <c r="AB121" s="11" t="s">
        <v>703</v>
      </c>
      <c r="AC121" s="11" t="s">
        <v>714</v>
      </c>
      <c r="AD121" s="11" t="s">
        <v>726</v>
      </c>
      <c r="AE121" s="11" t="s">
        <v>725</v>
      </c>
      <c r="AF121" s="18" t="s">
        <v>656</v>
      </c>
    </row>
    <row r="122" spans="1:32" x14ac:dyDescent="0.35">
      <c r="A122" s="7">
        <v>188</v>
      </c>
      <c r="B122" s="7" t="b">
        <v>1</v>
      </c>
      <c r="C122" s="7" t="b">
        <v>0</v>
      </c>
      <c r="D122" s="7">
        <v>155</v>
      </c>
      <c r="E122" s="7">
        <v>-42</v>
      </c>
      <c r="F122" s="7">
        <v>1</v>
      </c>
      <c r="G122" s="7" t="b">
        <v>0</v>
      </c>
      <c r="H122" s="7">
        <v>113</v>
      </c>
      <c r="I122" s="7"/>
      <c r="J122" s="19">
        <v>113</v>
      </c>
      <c r="K122" s="152"/>
      <c r="L122" s="7" t="s">
        <v>574</v>
      </c>
      <c r="M122" s="12">
        <v>6</v>
      </c>
      <c r="N122" s="17">
        <v>23</v>
      </c>
      <c r="O122" s="17">
        <v>231</v>
      </c>
      <c r="P122" s="12" t="s">
        <v>444</v>
      </c>
      <c r="Q122" s="12" t="s">
        <v>452</v>
      </c>
      <c r="R122" s="12" t="s">
        <v>446</v>
      </c>
      <c r="S122" s="7">
        <v>1097197528</v>
      </c>
      <c r="T122" s="7" t="b">
        <v>1</v>
      </c>
      <c r="U122" s="11" t="s">
        <v>346</v>
      </c>
      <c r="V122" s="11" t="b">
        <v>0</v>
      </c>
      <c r="W122" s="11" t="b">
        <v>0</v>
      </c>
      <c r="X122" s="11" t="s">
        <v>687</v>
      </c>
      <c r="Y122" s="11" t="s">
        <v>619</v>
      </c>
      <c r="Z122" s="11" t="s">
        <v>709</v>
      </c>
      <c r="AA122" s="11" t="s">
        <v>660</v>
      </c>
      <c r="AB122" s="11" t="s">
        <v>622</v>
      </c>
      <c r="AC122" s="11" t="s">
        <v>658</v>
      </c>
      <c r="AD122" s="11" t="s">
        <v>624</v>
      </c>
      <c r="AE122" s="11" t="s">
        <v>625</v>
      </c>
      <c r="AF122" s="18" t="s">
        <v>690</v>
      </c>
    </row>
    <row r="123" spans="1:32" x14ac:dyDescent="0.35">
      <c r="A123" s="7">
        <v>199</v>
      </c>
      <c r="B123" s="7" t="b">
        <v>1</v>
      </c>
      <c r="C123" s="7" t="b">
        <v>0</v>
      </c>
      <c r="D123" s="7">
        <v>10</v>
      </c>
      <c r="E123" s="7">
        <v>103</v>
      </c>
      <c r="F123" s="7">
        <v>2</v>
      </c>
      <c r="G123" s="7" t="b">
        <v>0</v>
      </c>
      <c r="H123" s="7">
        <v>114</v>
      </c>
      <c r="I123" s="7"/>
      <c r="J123" s="19">
        <v>113</v>
      </c>
      <c r="K123" s="152"/>
      <c r="L123" s="7" t="s">
        <v>424</v>
      </c>
      <c r="M123" s="12">
        <v>5</v>
      </c>
      <c r="N123" s="17">
        <v>15</v>
      </c>
      <c r="O123" s="17">
        <v>231</v>
      </c>
      <c r="P123" s="12" t="s">
        <v>444</v>
      </c>
      <c r="Q123" s="12" t="s">
        <v>445</v>
      </c>
      <c r="R123" s="12" t="s">
        <v>448</v>
      </c>
      <c r="S123" s="7">
        <v>22554038</v>
      </c>
      <c r="T123" s="7" t="b">
        <v>0</v>
      </c>
      <c r="U123" s="11" t="s">
        <v>340</v>
      </c>
      <c r="V123" s="11" t="b">
        <v>0</v>
      </c>
      <c r="W123" s="11" t="b">
        <v>0</v>
      </c>
      <c r="X123" s="11" t="s">
        <v>687</v>
      </c>
      <c r="Y123" s="11" t="s">
        <v>619</v>
      </c>
      <c r="Z123" s="11" t="s">
        <v>620</v>
      </c>
      <c r="AA123" s="11" t="s">
        <v>660</v>
      </c>
      <c r="AB123" s="11" t="s">
        <v>689</v>
      </c>
      <c r="AC123" s="11" t="s">
        <v>658</v>
      </c>
      <c r="AD123" s="11" t="s">
        <v>659</v>
      </c>
      <c r="AE123" s="11" t="s">
        <v>625</v>
      </c>
      <c r="AF123" s="18" t="s">
        <v>690</v>
      </c>
    </row>
    <row r="124" spans="1:32" x14ac:dyDescent="0.35">
      <c r="A124" s="7">
        <v>77</v>
      </c>
      <c r="B124" s="7" t="b">
        <v>1</v>
      </c>
      <c r="C124" s="7" t="b">
        <v>0</v>
      </c>
      <c r="D124" s="7">
        <v>53</v>
      </c>
      <c r="E124" s="7">
        <v>62</v>
      </c>
      <c r="F124" s="7">
        <v>1</v>
      </c>
      <c r="G124" s="7" t="b">
        <v>1</v>
      </c>
      <c r="H124" s="7">
        <v>115</v>
      </c>
      <c r="I124" s="7"/>
      <c r="J124" s="19">
        <v>115</v>
      </c>
      <c r="K124" s="152"/>
      <c r="L124" s="7" t="s">
        <v>506</v>
      </c>
      <c r="M124" s="12">
        <v>3</v>
      </c>
      <c r="N124" s="17">
        <v>-7</v>
      </c>
      <c r="O124" s="17">
        <v>229</v>
      </c>
      <c r="P124" s="12" t="s">
        <v>448</v>
      </c>
      <c r="Q124" s="12" t="s">
        <v>445</v>
      </c>
      <c r="R124" s="12" t="s">
        <v>449</v>
      </c>
      <c r="S124" s="7">
        <v>1549812244</v>
      </c>
      <c r="T124" s="7" t="b">
        <v>1</v>
      </c>
      <c r="U124" s="11" t="s">
        <v>346</v>
      </c>
      <c r="V124" s="11" t="b">
        <v>0</v>
      </c>
      <c r="W124" s="11" t="b">
        <v>0</v>
      </c>
      <c r="X124" s="11" t="s">
        <v>687</v>
      </c>
      <c r="Y124" s="11" t="s">
        <v>619</v>
      </c>
      <c r="Z124" s="11" t="s">
        <v>620</v>
      </c>
      <c r="AA124" s="11" t="s">
        <v>660</v>
      </c>
      <c r="AB124" s="11" t="s">
        <v>622</v>
      </c>
      <c r="AC124" s="11" t="s">
        <v>658</v>
      </c>
      <c r="AD124" s="11" t="s">
        <v>659</v>
      </c>
      <c r="AE124" s="11" t="s">
        <v>625</v>
      </c>
      <c r="AF124" s="18" t="s">
        <v>626</v>
      </c>
    </row>
    <row r="125" spans="1:32" x14ac:dyDescent="0.35">
      <c r="A125" s="7">
        <v>247</v>
      </c>
      <c r="B125" s="7" t="b">
        <v>1</v>
      </c>
      <c r="C125" s="7" t="b">
        <v>0</v>
      </c>
      <c r="D125" s="7">
        <v>98</v>
      </c>
      <c r="E125" s="7">
        <v>18</v>
      </c>
      <c r="F125" s="7">
        <v>1</v>
      </c>
      <c r="G125" s="7" t="b">
        <v>0</v>
      </c>
      <c r="H125" s="7">
        <v>116</v>
      </c>
      <c r="I125" s="7"/>
      <c r="J125" s="19">
        <v>116</v>
      </c>
      <c r="K125" s="152"/>
      <c r="L125" s="7" t="s">
        <v>531</v>
      </c>
      <c r="M125" s="12">
        <v>4</v>
      </c>
      <c r="N125" s="17">
        <v>3</v>
      </c>
      <c r="O125" s="17">
        <v>227</v>
      </c>
      <c r="P125" s="12" t="s">
        <v>448</v>
      </c>
      <c r="Q125" s="12" t="s">
        <v>452</v>
      </c>
      <c r="R125" s="12" t="s">
        <v>446</v>
      </c>
      <c r="S125" s="7">
        <v>939237539</v>
      </c>
      <c r="T125" s="7" t="b">
        <v>1</v>
      </c>
      <c r="U125" s="11" t="s">
        <v>350</v>
      </c>
      <c r="V125" s="11" t="b">
        <v>0</v>
      </c>
      <c r="W125" s="11" t="b">
        <v>0</v>
      </c>
      <c r="X125" s="11" t="s">
        <v>687</v>
      </c>
      <c r="Y125" s="11" t="s">
        <v>619</v>
      </c>
      <c r="Z125" s="11" t="s">
        <v>709</v>
      </c>
      <c r="AA125" s="11" t="s">
        <v>660</v>
      </c>
      <c r="AB125" s="11" t="s">
        <v>622</v>
      </c>
      <c r="AC125" s="11" t="s">
        <v>658</v>
      </c>
      <c r="AD125" s="11" t="s">
        <v>659</v>
      </c>
      <c r="AE125" s="11" t="s">
        <v>625</v>
      </c>
      <c r="AF125" s="18" t="s">
        <v>626</v>
      </c>
    </row>
    <row r="126" spans="1:32" s="8" customFormat="1" x14ac:dyDescent="0.35">
      <c r="A126" s="7">
        <v>133</v>
      </c>
      <c r="B126" s="7" t="b">
        <v>1</v>
      </c>
      <c r="C126" s="7" t="b">
        <v>0</v>
      </c>
      <c r="D126" s="7">
        <v>90</v>
      </c>
      <c r="E126" s="7">
        <v>27</v>
      </c>
      <c r="F126" s="7">
        <v>1</v>
      </c>
      <c r="G126" s="7" t="b">
        <v>1</v>
      </c>
      <c r="H126" s="7">
        <v>117</v>
      </c>
      <c r="I126" s="7"/>
      <c r="J126" s="19">
        <v>117</v>
      </c>
      <c r="K126" s="152"/>
      <c r="L126" s="7" t="s">
        <v>536</v>
      </c>
      <c r="M126" s="12">
        <v>3</v>
      </c>
      <c r="N126" s="17">
        <v>-7</v>
      </c>
      <c r="O126" s="17">
        <v>225</v>
      </c>
      <c r="P126" s="12" t="s">
        <v>444</v>
      </c>
      <c r="Q126" s="12" t="s">
        <v>445</v>
      </c>
      <c r="R126" s="12" t="s">
        <v>448</v>
      </c>
      <c r="S126" s="7">
        <v>133816748</v>
      </c>
      <c r="T126" s="7" t="b">
        <v>1</v>
      </c>
      <c r="U126" s="11" t="s">
        <v>348</v>
      </c>
      <c r="V126" s="11" t="b">
        <v>0</v>
      </c>
      <c r="W126" s="11" t="b">
        <v>0</v>
      </c>
      <c r="X126" s="11" t="s">
        <v>687</v>
      </c>
      <c r="Y126" s="11" t="s">
        <v>619</v>
      </c>
      <c r="Z126" s="11" t="s">
        <v>620</v>
      </c>
      <c r="AA126" s="11" t="s">
        <v>660</v>
      </c>
      <c r="AB126" s="11" t="s">
        <v>622</v>
      </c>
      <c r="AC126" s="11" t="s">
        <v>658</v>
      </c>
      <c r="AD126" s="11" t="s">
        <v>659</v>
      </c>
      <c r="AE126" s="11" t="s">
        <v>625</v>
      </c>
      <c r="AF126" s="18" t="s">
        <v>626</v>
      </c>
    </row>
    <row r="127" spans="1:32" s="8" customFormat="1" x14ac:dyDescent="0.35">
      <c r="A127" s="7">
        <v>316</v>
      </c>
      <c r="B127" s="7" t="b">
        <v>1</v>
      </c>
      <c r="C127" s="7" t="b">
        <v>0</v>
      </c>
      <c r="D127" s="7">
        <v>53</v>
      </c>
      <c r="E127" s="7">
        <v>65</v>
      </c>
      <c r="F127" s="7">
        <v>1</v>
      </c>
      <c r="G127" s="7" t="b">
        <v>0</v>
      </c>
      <c r="H127" s="7">
        <v>118</v>
      </c>
      <c r="I127" s="7"/>
      <c r="J127" s="19">
        <v>118</v>
      </c>
      <c r="K127" s="152"/>
      <c r="L127" s="7" t="s">
        <v>484</v>
      </c>
      <c r="M127" s="12">
        <v>5</v>
      </c>
      <c r="N127" s="17">
        <v>7</v>
      </c>
      <c r="O127" s="17">
        <v>223</v>
      </c>
      <c r="P127" s="12" t="s">
        <v>444</v>
      </c>
      <c r="Q127" s="12" t="s">
        <v>445</v>
      </c>
      <c r="R127" s="12" t="s">
        <v>449</v>
      </c>
      <c r="S127" s="7">
        <v>755345022</v>
      </c>
      <c r="T127" s="7" t="b">
        <v>0</v>
      </c>
      <c r="U127" s="11" t="s">
        <v>348</v>
      </c>
      <c r="V127" s="11" t="b">
        <v>0</v>
      </c>
      <c r="W127" s="11" t="b">
        <v>0</v>
      </c>
      <c r="X127" s="11" t="s">
        <v>618</v>
      </c>
      <c r="Y127" s="11" t="s">
        <v>688</v>
      </c>
      <c r="Z127" s="11" t="s">
        <v>620</v>
      </c>
      <c r="AA127" s="11" t="s">
        <v>660</v>
      </c>
      <c r="AB127" s="11" t="s">
        <v>689</v>
      </c>
      <c r="AC127" s="11" t="s">
        <v>623</v>
      </c>
      <c r="AD127" s="11" t="s">
        <v>659</v>
      </c>
      <c r="AE127" s="11" t="s">
        <v>625</v>
      </c>
      <c r="AF127" s="18" t="s">
        <v>626</v>
      </c>
    </row>
    <row r="128" spans="1:32" x14ac:dyDescent="0.35">
      <c r="A128" s="7">
        <v>276</v>
      </c>
      <c r="B128" s="7" t="b">
        <v>1</v>
      </c>
      <c r="C128" s="7" t="b">
        <v>0</v>
      </c>
      <c r="D128" s="7">
        <v>31</v>
      </c>
      <c r="E128" s="7">
        <v>87</v>
      </c>
      <c r="F128" s="7">
        <v>2</v>
      </c>
      <c r="G128" s="7" t="b">
        <v>0</v>
      </c>
      <c r="H128" s="7">
        <v>119</v>
      </c>
      <c r="I128" s="7"/>
      <c r="J128" s="19">
        <v>118</v>
      </c>
      <c r="K128" s="152"/>
      <c r="L128" s="7" t="s">
        <v>477</v>
      </c>
      <c r="M128" s="12">
        <v>3</v>
      </c>
      <c r="N128" s="17">
        <v>-21</v>
      </c>
      <c r="O128" s="17">
        <v>223</v>
      </c>
      <c r="P128" s="12" t="s">
        <v>444</v>
      </c>
      <c r="Q128" s="12" t="s">
        <v>452</v>
      </c>
      <c r="R128" s="12" t="s">
        <v>448</v>
      </c>
      <c r="S128" s="7">
        <v>1923315661</v>
      </c>
      <c r="T128" s="7" t="b">
        <v>1</v>
      </c>
      <c r="U128" s="11" t="s">
        <v>356</v>
      </c>
      <c r="V128" s="11" t="b">
        <v>0</v>
      </c>
      <c r="W128" s="11" t="b">
        <v>1</v>
      </c>
      <c r="X128" s="11" t="s">
        <v>618</v>
      </c>
      <c r="Y128" s="11" t="s">
        <v>619</v>
      </c>
      <c r="Z128" s="11" t="s">
        <v>620</v>
      </c>
      <c r="AA128" s="11" t="s">
        <v>621</v>
      </c>
      <c r="AB128" s="11" t="s">
        <v>689</v>
      </c>
      <c r="AC128" s="11" t="s">
        <v>623</v>
      </c>
      <c r="AD128" s="11" t="s">
        <v>624</v>
      </c>
      <c r="AE128" s="11" t="s">
        <v>713</v>
      </c>
      <c r="AF128" s="18" t="s">
        <v>626</v>
      </c>
    </row>
    <row r="129" spans="1:32" x14ac:dyDescent="0.35">
      <c r="A129" s="7">
        <v>292</v>
      </c>
      <c r="B129" s="7" t="b">
        <v>1</v>
      </c>
      <c r="C129" s="7" t="b">
        <v>0</v>
      </c>
      <c r="D129" s="7">
        <v>90</v>
      </c>
      <c r="E129" s="7">
        <v>30</v>
      </c>
      <c r="F129" s="7">
        <v>1</v>
      </c>
      <c r="G129" s="7" t="b">
        <v>1</v>
      </c>
      <c r="H129" s="7">
        <v>120</v>
      </c>
      <c r="I129" s="7"/>
      <c r="J129" s="19">
        <v>120</v>
      </c>
      <c r="K129" s="152"/>
      <c r="L129" s="7" t="s">
        <v>520</v>
      </c>
      <c r="M129" s="12">
        <v>4</v>
      </c>
      <c r="N129" s="17">
        <v>-1</v>
      </c>
      <c r="O129" s="17">
        <v>221</v>
      </c>
      <c r="P129" s="12" t="s">
        <v>448</v>
      </c>
      <c r="Q129" s="12" t="s">
        <v>445</v>
      </c>
      <c r="R129" s="12" t="s">
        <v>448</v>
      </c>
      <c r="S129" s="7">
        <v>1548148888</v>
      </c>
      <c r="T129" s="7" t="b">
        <v>1</v>
      </c>
      <c r="U129" s="11" t="s">
        <v>360</v>
      </c>
      <c r="V129" s="11" t="b">
        <v>0</v>
      </c>
      <c r="W129" s="11" t="b">
        <v>0</v>
      </c>
      <c r="X129" s="11" t="s">
        <v>687</v>
      </c>
      <c r="Y129" s="11" t="s">
        <v>619</v>
      </c>
      <c r="Z129" s="11" t="s">
        <v>620</v>
      </c>
      <c r="AA129" s="11" t="s">
        <v>660</v>
      </c>
      <c r="AB129" s="11" t="s">
        <v>689</v>
      </c>
      <c r="AC129" s="11" t="s">
        <v>658</v>
      </c>
      <c r="AD129" s="11" t="s">
        <v>659</v>
      </c>
      <c r="AE129" s="11" t="s">
        <v>625</v>
      </c>
      <c r="AF129" s="18" t="s">
        <v>626</v>
      </c>
    </row>
    <row r="130" spans="1:32" x14ac:dyDescent="0.35">
      <c r="A130" s="7">
        <v>119</v>
      </c>
      <c r="B130" s="7" t="b">
        <v>1</v>
      </c>
      <c r="C130" s="7" t="b">
        <v>0</v>
      </c>
      <c r="D130" s="7">
        <v>112</v>
      </c>
      <c r="E130" s="7">
        <v>8</v>
      </c>
      <c r="F130" s="7">
        <v>2</v>
      </c>
      <c r="G130" s="7" t="b">
        <v>1</v>
      </c>
      <c r="H130" s="7">
        <v>121</v>
      </c>
      <c r="I130" s="7"/>
      <c r="J130" s="19">
        <v>120</v>
      </c>
      <c r="K130" s="152"/>
      <c r="L130" s="7" t="s">
        <v>553</v>
      </c>
      <c r="M130" s="12">
        <v>3</v>
      </c>
      <c r="N130" s="17">
        <v>-21</v>
      </c>
      <c r="O130" s="17">
        <v>221</v>
      </c>
      <c r="P130" s="12" t="s">
        <v>444</v>
      </c>
      <c r="Q130" s="12" t="s">
        <v>445</v>
      </c>
      <c r="R130" s="12" t="s">
        <v>448</v>
      </c>
      <c r="S130" s="7">
        <v>670246839</v>
      </c>
      <c r="T130" s="7" t="b">
        <v>1</v>
      </c>
      <c r="U130" s="11" t="s">
        <v>346</v>
      </c>
      <c r="V130" s="11" t="b">
        <v>0</v>
      </c>
      <c r="W130" s="11" t="b">
        <v>0</v>
      </c>
      <c r="X130" s="11" t="s">
        <v>687</v>
      </c>
      <c r="Y130" s="11" t="s">
        <v>619</v>
      </c>
      <c r="Z130" s="11" t="s">
        <v>620</v>
      </c>
      <c r="AA130" s="11" t="s">
        <v>621</v>
      </c>
      <c r="AB130" s="11" t="s">
        <v>622</v>
      </c>
      <c r="AC130" s="11" t="s">
        <v>658</v>
      </c>
      <c r="AD130" s="11" t="s">
        <v>624</v>
      </c>
      <c r="AE130" s="11" t="s">
        <v>625</v>
      </c>
      <c r="AF130" s="18" t="s">
        <v>626</v>
      </c>
    </row>
    <row r="131" spans="1:32" x14ac:dyDescent="0.35">
      <c r="A131" s="7">
        <v>278</v>
      </c>
      <c r="B131" s="7" t="b">
        <v>1</v>
      </c>
      <c r="C131" s="7" t="b">
        <v>0</v>
      </c>
      <c r="D131" s="7">
        <v>122</v>
      </c>
      <c r="E131" s="7">
        <v>0</v>
      </c>
      <c r="F131" s="7">
        <v>1</v>
      </c>
      <c r="G131" s="7" t="b">
        <v>0</v>
      </c>
      <c r="H131" s="7">
        <v>122</v>
      </c>
      <c r="I131" s="7"/>
      <c r="J131" s="19">
        <v>122</v>
      </c>
      <c r="K131" s="152"/>
      <c r="L131" s="7" t="s">
        <v>573</v>
      </c>
      <c r="M131" s="12">
        <v>2</v>
      </c>
      <c r="N131" s="17">
        <v>-25</v>
      </c>
      <c r="O131" s="17">
        <v>220</v>
      </c>
      <c r="P131" s="12" t="s">
        <v>448</v>
      </c>
      <c r="Q131" s="12" t="s">
        <v>452</v>
      </c>
      <c r="R131" s="12" t="s">
        <v>448</v>
      </c>
      <c r="S131" s="7">
        <v>1279928529</v>
      </c>
      <c r="T131" s="7" t="b">
        <v>1</v>
      </c>
      <c r="U131" s="11" t="s">
        <v>356</v>
      </c>
      <c r="V131" s="11" t="b">
        <v>0</v>
      </c>
      <c r="W131" s="11" t="b">
        <v>1</v>
      </c>
      <c r="X131" s="11" t="s">
        <v>687</v>
      </c>
      <c r="Y131" s="11" t="s">
        <v>619</v>
      </c>
      <c r="Z131" s="11" t="s">
        <v>620</v>
      </c>
      <c r="AA131" s="11" t="s">
        <v>621</v>
      </c>
      <c r="AB131" s="11" t="s">
        <v>622</v>
      </c>
      <c r="AC131" s="11" t="s">
        <v>658</v>
      </c>
      <c r="AD131" s="11" t="s">
        <v>659</v>
      </c>
      <c r="AE131" s="11" t="s">
        <v>625</v>
      </c>
      <c r="AF131" s="18" t="s">
        <v>626</v>
      </c>
    </row>
    <row r="132" spans="1:32" s="8" customFormat="1" x14ac:dyDescent="0.35">
      <c r="A132" s="7">
        <v>150</v>
      </c>
      <c r="B132" s="7" t="b">
        <v>1</v>
      </c>
      <c r="C132" s="7" t="b">
        <v>0</v>
      </c>
      <c r="D132" s="7">
        <v>31</v>
      </c>
      <c r="E132" s="7">
        <v>92</v>
      </c>
      <c r="F132" s="7">
        <v>1</v>
      </c>
      <c r="G132" s="7" t="b">
        <v>1</v>
      </c>
      <c r="H132" s="7">
        <v>123</v>
      </c>
      <c r="I132" s="7"/>
      <c r="J132" s="19">
        <v>123</v>
      </c>
      <c r="K132" s="152"/>
      <c r="L132" s="7" t="s">
        <v>473</v>
      </c>
      <c r="M132" s="12">
        <v>4</v>
      </c>
      <c r="N132" s="17">
        <v>-1</v>
      </c>
      <c r="O132" s="17">
        <v>219</v>
      </c>
      <c r="P132" s="12" t="s">
        <v>444</v>
      </c>
      <c r="Q132" s="12" t="s">
        <v>452</v>
      </c>
      <c r="R132" s="12" t="s">
        <v>448</v>
      </c>
      <c r="S132" s="7">
        <v>744340284</v>
      </c>
      <c r="T132" s="7" t="b">
        <v>1</v>
      </c>
      <c r="U132" s="11" t="s">
        <v>342</v>
      </c>
      <c r="V132" s="11" t="b">
        <v>0</v>
      </c>
      <c r="W132" s="11" t="b">
        <v>1</v>
      </c>
      <c r="X132" s="11" t="s">
        <v>618</v>
      </c>
      <c r="Y132" s="11" t="s">
        <v>619</v>
      </c>
      <c r="Z132" s="11" t="s">
        <v>709</v>
      </c>
      <c r="AA132" s="11" t="s">
        <v>621</v>
      </c>
      <c r="AB132" s="11" t="s">
        <v>622</v>
      </c>
      <c r="AC132" s="11" t="s">
        <v>658</v>
      </c>
      <c r="AD132" s="11" t="s">
        <v>659</v>
      </c>
      <c r="AE132" s="11" t="s">
        <v>625</v>
      </c>
      <c r="AF132" s="18" t="s">
        <v>626</v>
      </c>
    </row>
    <row r="133" spans="1:32" x14ac:dyDescent="0.35">
      <c r="A133" s="7">
        <v>96</v>
      </c>
      <c r="B133" s="7" t="b">
        <v>1</v>
      </c>
      <c r="C133" s="7" t="b">
        <v>0</v>
      </c>
      <c r="D133" s="7">
        <v>143</v>
      </c>
      <c r="E133" s="7">
        <v>-20</v>
      </c>
      <c r="F133" s="7">
        <v>2</v>
      </c>
      <c r="G133" s="7" t="b">
        <v>1</v>
      </c>
      <c r="H133" s="7">
        <v>124</v>
      </c>
      <c r="I133" s="7"/>
      <c r="J133" s="19">
        <v>123</v>
      </c>
      <c r="K133" s="152"/>
      <c r="L133" s="7" t="s">
        <v>559</v>
      </c>
      <c r="M133" s="12">
        <v>5</v>
      </c>
      <c r="N133" s="17">
        <v>13</v>
      </c>
      <c r="O133" s="17">
        <v>219</v>
      </c>
      <c r="P133" s="12" t="s">
        <v>448</v>
      </c>
      <c r="Q133" s="12" t="s">
        <v>452</v>
      </c>
      <c r="R133" s="12" t="s">
        <v>448</v>
      </c>
      <c r="S133" s="7">
        <v>1687006883</v>
      </c>
      <c r="T133" s="7" t="b">
        <v>1</v>
      </c>
      <c r="U133" s="11" t="s">
        <v>344</v>
      </c>
      <c r="V133" s="11" t="b">
        <v>0</v>
      </c>
      <c r="W133" s="11" t="b">
        <v>1</v>
      </c>
      <c r="X133" s="11" t="s">
        <v>618</v>
      </c>
      <c r="Y133" s="11" t="s">
        <v>619</v>
      </c>
      <c r="Z133" s="11" t="s">
        <v>620</v>
      </c>
      <c r="AA133" s="11" t="s">
        <v>660</v>
      </c>
      <c r="AB133" s="11" t="s">
        <v>689</v>
      </c>
      <c r="AC133" s="11" t="s">
        <v>658</v>
      </c>
      <c r="AD133" s="11" t="s">
        <v>659</v>
      </c>
      <c r="AE133" s="11" t="s">
        <v>625</v>
      </c>
      <c r="AF133" s="18" t="s">
        <v>626</v>
      </c>
    </row>
    <row r="134" spans="1:32" s="8" customFormat="1" x14ac:dyDescent="0.35">
      <c r="A134" s="7">
        <v>293</v>
      </c>
      <c r="B134" s="7" t="b">
        <v>1</v>
      </c>
      <c r="C134" s="7" t="b">
        <v>0</v>
      </c>
      <c r="D134" s="7">
        <v>112</v>
      </c>
      <c r="E134" s="7">
        <v>13</v>
      </c>
      <c r="F134" s="7">
        <v>1</v>
      </c>
      <c r="G134" s="7" t="b">
        <v>0</v>
      </c>
      <c r="H134" s="7">
        <v>125</v>
      </c>
      <c r="I134" s="7"/>
      <c r="J134" s="19">
        <v>125</v>
      </c>
      <c r="K134" s="152"/>
      <c r="L134" s="7" t="s">
        <v>552</v>
      </c>
      <c r="M134" s="12">
        <v>3</v>
      </c>
      <c r="N134" s="17">
        <v>-11</v>
      </c>
      <c r="O134" s="17">
        <v>217</v>
      </c>
      <c r="P134" s="12" t="s">
        <v>444</v>
      </c>
      <c r="Q134" s="12" t="s">
        <v>445</v>
      </c>
      <c r="R134" s="12" t="s">
        <v>446</v>
      </c>
      <c r="S134" s="7">
        <v>1107954101</v>
      </c>
      <c r="T134" s="7" t="b">
        <v>1</v>
      </c>
      <c r="U134" s="11" t="s">
        <v>336</v>
      </c>
      <c r="V134" s="11" t="b">
        <v>0</v>
      </c>
      <c r="W134" s="11" t="b">
        <v>1</v>
      </c>
      <c r="X134" s="11" t="s">
        <v>618</v>
      </c>
      <c r="Y134" s="11" t="s">
        <v>619</v>
      </c>
      <c r="Z134" s="11" t="s">
        <v>620</v>
      </c>
      <c r="AA134" s="11" t="s">
        <v>621</v>
      </c>
      <c r="AB134" s="11" t="s">
        <v>622</v>
      </c>
      <c r="AC134" s="11" t="s">
        <v>658</v>
      </c>
      <c r="AD134" s="11" t="s">
        <v>659</v>
      </c>
      <c r="AE134" s="11" t="s">
        <v>625</v>
      </c>
      <c r="AF134" s="18" t="s">
        <v>626</v>
      </c>
    </row>
    <row r="135" spans="1:32" x14ac:dyDescent="0.35">
      <c r="A135" s="7">
        <v>99</v>
      </c>
      <c r="B135" s="7" t="b">
        <v>1</v>
      </c>
      <c r="C135" s="7" t="b">
        <v>0</v>
      </c>
      <c r="D135" s="7">
        <v>112</v>
      </c>
      <c r="E135" s="7">
        <v>14</v>
      </c>
      <c r="F135" s="7">
        <v>1</v>
      </c>
      <c r="G135" s="7" t="b">
        <v>1</v>
      </c>
      <c r="H135" s="7">
        <v>126</v>
      </c>
      <c r="I135" s="7"/>
      <c r="J135" s="19">
        <v>126</v>
      </c>
      <c r="K135" s="152"/>
      <c r="L135" s="7" t="s">
        <v>550</v>
      </c>
      <c r="M135" s="12">
        <v>3</v>
      </c>
      <c r="N135" s="17">
        <v>1</v>
      </c>
      <c r="O135" s="17">
        <v>215</v>
      </c>
      <c r="P135" s="12" t="s">
        <v>448</v>
      </c>
      <c r="Q135" s="12" t="s">
        <v>445</v>
      </c>
      <c r="R135" s="12" t="s">
        <v>448</v>
      </c>
      <c r="S135" s="7">
        <v>1473667165</v>
      </c>
      <c r="T135" s="7" t="b">
        <v>0</v>
      </c>
      <c r="U135" s="11" t="s">
        <v>332</v>
      </c>
      <c r="V135" s="11" t="b">
        <v>0</v>
      </c>
      <c r="W135" s="11" t="b">
        <v>1</v>
      </c>
      <c r="X135" s="11" t="s">
        <v>687</v>
      </c>
      <c r="Y135" s="11" t="s">
        <v>619</v>
      </c>
      <c r="Z135" s="11" t="s">
        <v>620</v>
      </c>
      <c r="AA135" s="11" t="s">
        <v>660</v>
      </c>
      <c r="AB135" s="11" t="s">
        <v>622</v>
      </c>
      <c r="AC135" s="11" t="s">
        <v>623</v>
      </c>
      <c r="AD135" s="11" t="s">
        <v>659</v>
      </c>
      <c r="AE135" s="11" t="s">
        <v>625</v>
      </c>
      <c r="AF135" s="18" t="s">
        <v>690</v>
      </c>
    </row>
    <row r="136" spans="1:32" s="8" customFormat="1" x14ac:dyDescent="0.35">
      <c r="A136" s="7">
        <v>151</v>
      </c>
      <c r="B136" s="7" t="b">
        <v>1</v>
      </c>
      <c r="C136" s="7" t="b">
        <v>0</v>
      </c>
      <c r="D136" s="7">
        <v>90</v>
      </c>
      <c r="E136" s="7">
        <v>36</v>
      </c>
      <c r="F136" s="7">
        <v>2</v>
      </c>
      <c r="G136" s="7" t="b">
        <v>1</v>
      </c>
      <c r="H136" s="7">
        <v>127</v>
      </c>
      <c r="I136" s="7"/>
      <c r="J136" s="19">
        <v>126</v>
      </c>
      <c r="K136" s="152"/>
      <c r="L136" s="7" t="s">
        <v>541</v>
      </c>
      <c r="M136" s="12">
        <v>2</v>
      </c>
      <c r="N136" s="17">
        <v>-19</v>
      </c>
      <c r="O136" s="17">
        <v>215</v>
      </c>
      <c r="P136" s="12" t="s">
        <v>448</v>
      </c>
      <c r="Q136" s="12" t="s">
        <v>445</v>
      </c>
      <c r="R136" s="12" t="s">
        <v>448</v>
      </c>
      <c r="S136" s="7">
        <v>989863712</v>
      </c>
      <c r="T136" s="7" t="b">
        <v>1</v>
      </c>
      <c r="U136" s="11" t="s">
        <v>340</v>
      </c>
      <c r="V136" s="11" t="b">
        <v>0</v>
      </c>
      <c r="W136" s="11" t="b">
        <v>0</v>
      </c>
      <c r="X136" s="11" t="s">
        <v>618</v>
      </c>
      <c r="Y136" s="11" t="s">
        <v>619</v>
      </c>
      <c r="Z136" s="11" t="s">
        <v>620</v>
      </c>
      <c r="AA136" s="11" t="s">
        <v>621</v>
      </c>
      <c r="AB136" s="11" t="s">
        <v>622</v>
      </c>
      <c r="AC136" s="11" t="s">
        <v>623</v>
      </c>
      <c r="AD136" s="11" t="s">
        <v>659</v>
      </c>
      <c r="AE136" s="11" t="s">
        <v>625</v>
      </c>
      <c r="AF136" s="18" t="s">
        <v>626</v>
      </c>
    </row>
    <row r="137" spans="1:32" x14ac:dyDescent="0.35">
      <c r="A137" s="7">
        <v>186</v>
      </c>
      <c r="B137" s="7" t="b">
        <v>1</v>
      </c>
      <c r="C137" s="7" t="b">
        <v>0</v>
      </c>
      <c r="D137" s="7">
        <v>53</v>
      </c>
      <c r="E137" s="7">
        <v>75</v>
      </c>
      <c r="F137" s="7">
        <v>1</v>
      </c>
      <c r="G137" s="7" t="b">
        <v>0</v>
      </c>
      <c r="H137" s="7">
        <v>128</v>
      </c>
      <c r="I137" s="7"/>
      <c r="J137" s="19">
        <v>128</v>
      </c>
      <c r="K137" s="152"/>
      <c r="L137" s="7" t="s">
        <v>513</v>
      </c>
      <c r="M137" s="12">
        <v>2</v>
      </c>
      <c r="N137" s="17">
        <v>-15</v>
      </c>
      <c r="O137" s="17">
        <v>213</v>
      </c>
      <c r="P137" s="12" t="s">
        <v>444</v>
      </c>
      <c r="Q137" s="12" t="s">
        <v>452</v>
      </c>
      <c r="R137" s="12" t="s">
        <v>448</v>
      </c>
      <c r="S137" s="7">
        <v>1606551081</v>
      </c>
      <c r="T137" s="7" t="b">
        <v>0</v>
      </c>
      <c r="U137" s="11" t="s">
        <v>360</v>
      </c>
      <c r="V137" s="11" t="b">
        <v>0</v>
      </c>
      <c r="W137" s="11" t="b">
        <v>0</v>
      </c>
      <c r="X137" s="11" t="s">
        <v>687</v>
      </c>
      <c r="Y137" s="11" t="s">
        <v>619</v>
      </c>
      <c r="Z137" s="11" t="s">
        <v>620</v>
      </c>
      <c r="AA137" s="11" t="s">
        <v>660</v>
      </c>
      <c r="AB137" s="11" t="s">
        <v>622</v>
      </c>
      <c r="AC137" s="11" t="s">
        <v>623</v>
      </c>
      <c r="AD137" s="11" t="s">
        <v>659</v>
      </c>
      <c r="AE137" s="11" t="s">
        <v>625</v>
      </c>
      <c r="AF137" s="18" t="s">
        <v>626</v>
      </c>
    </row>
    <row r="138" spans="1:32" x14ac:dyDescent="0.35">
      <c r="A138" s="7">
        <v>290</v>
      </c>
      <c r="B138" s="7" t="b">
        <v>1</v>
      </c>
      <c r="C138" s="7" t="b">
        <v>0</v>
      </c>
      <c r="D138" s="7">
        <v>130</v>
      </c>
      <c r="E138" s="7">
        <v>-2</v>
      </c>
      <c r="F138" s="7">
        <v>2</v>
      </c>
      <c r="G138" s="7" t="b">
        <v>0</v>
      </c>
      <c r="H138" s="7">
        <v>129</v>
      </c>
      <c r="I138" s="7"/>
      <c r="J138" s="19">
        <v>128</v>
      </c>
      <c r="K138" s="152"/>
      <c r="L138" s="7" t="s">
        <v>423</v>
      </c>
      <c r="M138" s="12">
        <v>5</v>
      </c>
      <c r="N138" s="17">
        <v>9</v>
      </c>
      <c r="O138" s="17">
        <v>213</v>
      </c>
      <c r="P138" s="12" t="s">
        <v>444</v>
      </c>
      <c r="Q138" s="12" t="s">
        <v>445</v>
      </c>
      <c r="R138" s="12" t="s">
        <v>448</v>
      </c>
      <c r="S138" s="7">
        <v>2058036594</v>
      </c>
      <c r="T138" s="7" t="b">
        <v>0</v>
      </c>
      <c r="U138" s="11" t="s">
        <v>346</v>
      </c>
      <c r="V138" s="11" t="b">
        <v>0</v>
      </c>
      <c r="W138" s="11" t="b">
        <v>0</v>
      </c>
      <c r="X138" s="11" t="s">
        <v>687</v>
      </c>
      <c r="Y138" s="11" t="s">
        <v>619</v>
      </c>
      <c r="Z138" s="11" t="s">
        <v>709</v>
      </c>
      <c r="AA138" s="11" t="s">
        <v>660</v>
      </c>
      <c r="AB138" s="11" t="s">
        <v>689</v>
      </c>
      <c r="AC138" s="11" t="s">
        <v>658</v>
      </c>
      <c r="AD138" s="11" t="s">
        <v>659</v>
      </c>
      <c r="AE138" s="11" t="s">
        <v>625</v>
      </c>
      <c r="AF138" s="18" t="s">
        <v>626</v>
      </c>
    </row>
    <row r="139" spans="1:32" x14ac:dyDescent="0.35">
      <c r="A139" s="7">
        <v>166</v>
      </c>
      <c r="B139" s="7" t="b">
        <v>1</v>
      </c>
      <c r="C139" s="7" t="b">
        <v>0</v>
      </c>
      <c r="D139" s="7">
        <v>53</v>
      </c>
      <c r="E139" s="7">
        <v>75</v>
      </c>
      <c r="F139" s="7">
        <v>3</v>
      </c>
      <c r="G139" s="7" t="b">
        <v>0</v>
      </c>
      <c r="H139" s="7">
        <v>130</v>
      </c>
      <c r="I139" s="7"/>
      <c r="J139" s="19">
        <v>128</v>
      </c>
      <c r="K139" s="152"/>
      <c r="L139" s="7" t="s">
        <v>496</v>
      </c>
      <c r="M139" s="12">
        <v>4</v>
      </c>
      <c r="N139" s="17">
        <v>9</v>
      </c>
      <c r="O139" s="17">
        <v>213</v>
      </c>
      <c r="P139" s="12" t="s">
        <v>444</v>
      </c>
      <c r="Q139" s="12" t="s">
        <v>445</v>
      </c>
      <c r="R139" s="12" t="s">
        <v>446</v>
      </c>
      <c r="S139" s="7">
        <v>1112371793</v>
      </c>
      <c r="T139" s="7" t="b">
        <v>0</v>
      </c>
      <c r="U139" s="11" t="s">
        <v>348</v>
      </c>
      <c r="V139" s="11" t="b">
        <v>0</v>
      </c>
      <c r="W139" s="11" t="b">
        <v>0</v>
      </c>
      <c r="X139" s="11" t="s">
        <v>687</v>
      </c>
      <c r="Y139" s="11" t="s">
        <v>619</v>
      </c>
      <c r="Z139" s="11" t="s">
        <v>620</v>
      </c>
      <c r="AA139" s="11" t="s">
        <v>660</v>
      </c>
      <c r="AB139" s="11" t="s">
        <v>622</v>
      </c>
      <c r="AC139" s="11" t="s">
        <v>658</v>
      </c>
      <c r="AD139" s="11" t="s">
        <v>659</v>
      </c>
      <c r="AE139" s="11" t="s">
        <v>625</v>
      </c>
      <c r="AF139" s="18" t="s">
        <v>690</v>
      </c>
    </row>
    <row r="140" spans="1:32" x14ac:dyDescent="0.35">
      <c r="A140" s="7">
        <v>140</v>
      </c>
      <c r="B140" s="7" t="b">
        <v>1</v>
      </c>
      <c r="C140" s="7" t="b">
        <v>0</v>
      </c>
      <c r="D140" s="7">
        <v>165</v>
      </c>
      <c r="E140" s="7">
        <v>-34</v>
      </c>
      <c r="F140" s="7">
        <v>1</v>
      </c>
      <c r="G140" s="7" t="b">
        <v>1</v>
      </c>
      <c r="H140" s="7">
        <v>131</v>
      </c>
      <c r="I140" s="7"/>
      <c r="J140" s="19">
        <v>131</v>
      </c>
      <c r="K140" s="152"/>
      <c r="L140" s="7" t="s">
        <v>599</v>
      </c>
      <c r="M140" s="12">
        <v>3</v>
      </c>
      <c r="N140" s="17">
        <v>-23</v>
      </c>
      <c r="O140" s="17">
        <v>212</v>
      </c>
      <c r="P140" s="12" t="s">
        <v>448</v>
      </c>
      <c r="Q140" s="12" t="s">
        <v>452</v>
      </c>
      <c r="R140" s="12" t="s">
        <v>448</v>
      </c>
      <c r="S140" s="7">
        <v>2004454293</v>
      </c>
      <c r="T140" s="7" t="b">
        <v>1</v>
      </c>
      <c r="U140" s="11" t="s">
        <v>348</v>
      </c>
      <c r="V140" s="11" t="b">
        <v>0</v>
      </c>
      <c r="W140" s="11" t="b">
        <v>0</v>
      </c>
      <c r="X140" s="11" t="s">
        <v>667</v>
      </c>
      <c r="Y140" s="11" t="s">
        <v>688</v>
      </c>
      <c r="Z140" s="11" t="s">
        <v>629</v>
      </c>
      <c r="AA140" s="11" t="s">
        <v>621</v>
      </c>
      <c r="AB140" s="11" t="s">
        <v>654</v>
      </c>
      <c r="AC140" s="11" t="s">
        <v>658</v>
      </c>
      <c r="AD140" s="11" t="s">
        <v>702</v>
      </c>
      <c r="AE140" s="11" t="s">
        <v>727</v>
      </c>
      <c r="AF140" s="18" t="s">
        <v>728</v>
      </c>
    </row>
    <row r="141" spans="1:32" x14ac:dyDescent="0.35">
      <c r="A141" s="7">
        <v>235</v>
      </c>
      <c r="B141" s="7" t="b">
        <v>1</v>
      </c>
      <c r="C141" s="7" t="b">
        <v>0</v>
      </c>
      <c r="D141" s="7">
        <v>90</v>
      </c>
      <c r="E141" s="7">
        <v>42</v>
      </c>
      <c r="F141" s="7">
        <v>1</v>
      </c>
      <c r="G141" s="7" t="b">
        <v>0</v>
      </c>
      <c r="H141" s="7">
        <v>132</v>
      </c>
      <c r="I141" s="7"/>
      <c r="J141" s="19">
        <v>132</v>
      </c>
      <c r="K141" s="152"/>
      <c r="L141" s="7" t="s">
        <v>522</v>
      </c>
      <c r="M141" s="12">
        <v>4</v>
      </c>
      <c r="N141" s="17">
        <v>-1</v>
      </c>
      <c r="O141" s="17">
        <v>211</v>
      </c>
      <c r="P141" s="12" t="s">
        <v>444</v>
      </c>
      <c r="Q141" s="12" t="s">
        <v>445</v>
      </c>
      <c r="R141" s="12" t="s">
        <v>446</v>
      </c>
      <c r="S141" s="7">
        <v>1197428016</v>
      </c>
      <c r="T141" s="7" t="b">
        <v>0</v>
      </c>
      <c r="U141" s="11" t="s">
        <v>362</v>
      </c>
      <c r="V141" s="11" t="b">
        <v>0</v>
      </c>
      <c r="W141" s="11" t="b">
        <v>0</v>
      </c>
      <c r="X141" s="11" t="s">
        <v>687</v>
      </c>
      <c r="Y141" s="11" t="s">
        <v>619</v>
      </c>
      <c r="Z141" s="11" t="s">
        <v>620</v>
      </c>
      <c r="AA141" s="11" t="s">
        <v>660</v>
      </c>
      <c r="AB141" s="11" t="s">
        <v>689</v>
      </c>
      <c r="AC141" s="11" t="s">
        <v>658</v>
      </c>
      <c r="AD141" s="11" t="s">
        <v>659</v>
      </c>
      <c r="AE141" s="11" t="s">
        <v>625</v>
      </c>
      <c r="AF141" s="18" t="s">
        <v>626</v>
      </c>
    </row>
    <row r="142" spans="1:32" x14ac:dyDescent="0.35">
      <c r="A142" s="7">
        <v>45</v>
      </c>
      <c r="B142" s="7" t="b">
        <v>1</v>
      </c>
      <c r="C142" s="7" t="b">
        <v>0</v>
      </c>
      <c r="D142" s="7">
        <v>90</v>
      </c>
      <c r="E142" s="7">
        <v>42</v>
      </c>
      <c r="F142" s="7">
        <v>2</v>
      </c>
      <c r="G142" s="7" t="b">
        <v>0</v>
      </c>
      <c r="H142" s="7">
        <v>133</v>
      </c>
      <c r="I142" s="7"/>
      <c r="J142" s="19">
        <v>132</v>
      </c>
      <c r="K142" s="152"/>
      <c r="L142" s="7" t="s">
        <v>534</v>
      </c>
      <c r="M142" s="12">
        <v>3</v>
      </c>
      <c r="N142" s="17">
        <v>-7</v>
      </c>
      <c r="O142" s="17">
        <v>211</v>
      </c>
      <c r="P142" s="12" t="s">
        <v>444</v>
      </c>
      <c r="Q142" s="12" t="s">
        <v>452</v>
      </c>
      <c r="R142" s="12" t="s">
        <v>448</v>
      </c>
      <c r="S142" s="7">
        <v>618587363</v>
      </c>
      <c r="T142" s="7" t="b">
        <v>1</v>
      </c>
      <c r="U142" s="11" t="s">
        <v>346</v>
      </c>
      <c r="V142" s="11" t="b">
        <v>0</v>
      </c>
      <c r="W142" s="11" t="b">
        <v>0</v>
      </c>
      <c r="X142" s="11" t="s">
        <v>687</v>
      </c>
      <c r="Y142" s="11" t="s">
        <v>619</v>
      </c>
      <c r="Z142" s="11" t="s">
        <v>620</v>
      </c>
      <c r="AA142" s="11" t="s">
        <v>660</v>
      </c>
      <c r="AB142" s="11" t="s">
        <v>622</v>
      </c>
      <c r="AC142" s="11" t="s">
        <v>658</v>
      </c>
      <c r="AD142" s="11" t="s">
        <v>659</v>
      </c>
      <c r="AE142" s="11" t="s">
        <v>625</v>
      </c>
      <c r="AF142" s="18" t="s">
        <v>626</v>
      </c>
    </row>
    <row r="143" spans="1:32" x14ac:dyDescent="0.35">
      <c r="A143" s="7">
        <v>149</v>
      </c>
      <c r="B143" s="7" t="b">
        <v>1</v>
      </c>
      <c r="C143" s="7" t="b">
        <v>0</v>
      </c>
      <c r="D143" s="7">
        <v>143</v>
      </c>
      <c r="E143" s="7">
        <v>-11</v>
      </c>
      <c r="F143" s="7">
        <v>3</v>
      </c>
      <c r="G143" s="7" t="b">
        <v>0</v>
      </c>
      <c r="H143" s="7">
        <v>134</v>
      </c>
      <c r="I143" s="7"/>
      <c r="J143" s="19">
        <v>132</v>
      </c>
      <c r="K143" s="152"/>
      <c r="L143" s="7" t="s">
        <v>580</v>
      </c>
      <c r="M143" s="12">
        <v>3</v>
      </c>
      <c r="N143" s="17">
        <v>-11</v>
      </c>
      <c r="O143" s="17">
        <v>211</v>
      </c>
      <c r="P143" s="12" t="s">
        <v>444</v>
      </c>
      <c r="Q143" s="12" t="s">
        <v>445</v>
      </c>
      <c r="R143" s="12" t="s">
        <v>448</v>
      </c>
      <c r="S143" s="7">
        <v>2018195400</v>
      </c>
      <c r="T143" s="7" t="b">
        <v>1</v>
      </c>
      <c r="U143" s="11" t="s">
        <v>340</v>
      </c>
      <c r="V143" s="11" t="b">
        <v>0</v>
      </c>
      <c r="W143" s="11" t="b">
        <v>0</v>
      </c>
      <c r="X143" s="11" t="s">
        <v>618</v>
      </c>
      <c r="Y143" s="11" t="s">
        <v>619</v>
      </c>
      <c r="Z143" s="11" t="s">
        <v>620</v>
      </c>
      <c r="AA143" s="11" t="s">
        <v>621</v>
      </c>
      <c r="AB143" s="11" t="s">
        <v>622</v>
      </c>
      <c r="AC143" s="11" t="s">
        <v>658</v>
      </c>
      <c r="AD143" s="11" t="s">
        <v>659</v>
      </c>
      <c r="AE143" s="11" t="s">
        <v>625</v>
      </c>
      <c r="AF143" s="18" t="s">
        <v>626</v>
      </c>
    </row>
    <row r="144" spans="1:32" x14ac:dyDescent="0.35">
      <c r="A144" s="7">
        <v>185</v>
      </c>
      <c r="B144" s="7" t="b">
        <v>1</v>
      </c>
      <c r="C144" s="7" t="b">
        <v>0</v>
      </c>
      <c r="D144" s="7">
        <v>151</v>
      </c>
      <c r="E144" s="7">
        <v>-16</v>
      </c>
      <c r="F144" s="7">
        <v>1</v>
      </c>
      <c r="G144" s="7" t="b">
        <v>1</v>
      </c>
      <c r="H144" s="7">
        <v>135</v>
      </c>
      <c r="I144" s="7"/>
      <c r="J144" s="19">
        <v>135</v>
      </c>
      <c r="K144" s="152"/>
      <c r="L144" s="7" t="s">
        <v>581</v>
      </c>
      <c r="M144" s="12">
        <v>4</v>
      </c>
      <c r="N144" s="17">
        <v>-1</v>
      </c>
      <c r="O144" s="17">
        <v>209</v>
      </c>
      <c r="P144" s="12" t="s">
        <v>444</v>
      </c>
      <c r="Q144" s="12" t="s">
        <v>452</v>
      </c>
      <c r="R144" s="12" t="s">
        <v>448</v>
      </c>
      <c r="S144" s="7">
        <v>1384215568</v>
      </c>
      <c r="T144" s="7" t="b">
        <v>1</v>
      </c>
      <c r="U144" s="11" t="s">
        <v>350</v>
      </c>
      <c r="V144" s="11" t="b">
        <v>0</v>
      </c>
      <c r="W144" s="11" t="b">
        <v>0</v>
      </c>
      <c r="X144" s="11" t="s">
        <v>687</v>
      </c>
      <c r="Y144" s="11" t="s">
        <v>619</v>
      </c>
      <c r="Z144" s="11" t="s">
        <v>620</v>
      </c>
      <c r="AA144" s="11" t="s">
        <v>660</v>
      </c>
      <c r="AB144" s="11" t="s">
        <v>689</v>
      </c>
      <c r="AC144" s="11" t="s">
        <v>658</v>
      </c>
      <c r="AD144" s="11" t="s">
        <v>659</v>
      </c>
      <c r="AE144" s="11" t="s">
        <v>625</v>
      </c>
      <c r="AF144" s="18" t="s">
        <v>626</v>
      </c>
    </row>
    <row r="145" spans="1:32" x14ac:dyDescent="0.35">
      <c r="A145" s="7">
        <v>224</v>
      </c>
      <c r="B145" s="7" t="b">
        <v>1</v>
      </c>
      <c r="C145" s="7" t="b">
        <v>0</v>
      </c>
      <c r="D145" s="7">
        <v>112</v>
      </c>
      <c r="E145" s="7">
        <v>24</v>
      </c>
      <c r="F145" s="7">
        <v>1</v>
      </c>
      <c r="G145" s="7" t="b">
        <v>0</v>
      </c>
      <c r="H145" s="7">
        <v>136</v>
      </c>
      <c r="I145" s="7"/>
      <c r="J145" s="19">
        <v>136</v>
      </c>
      <c r="K145" s="152"/>
      <c r="L145" s="7" t="s">
        <v>562</v>
      </c>
      <c r="M145" s="12">
        <v>2</v>
      </c>
      <c r="N145" s="17">
        <v>-25</v>
      </c>
      <c r="O145" s="17">
        <v>207</v>
      </c>
      <c r="P145" s="12" t="s">
        <v>444</v>
      </c>
      <c r="Q145" s="12" t="s">
        <v>452</v>
      </c>
      <c r="R145" s="12" t="s">
        <v>449</v>
      </c>
      <c r="S145" s="7">
        <v>1039372165</v>
      </c>
      <c r="T145" s="7" t="b">
        <v>0</v>
      </c>
      <c r="U145" s="11" t="s">
        <v>356</v>
      </c>
      <c r="V145" s="11" t="b">
        <v>0</v>
      </c>
      <c r="W145" s="11" t="b">
        <v>1</v>
      </c>
      <c r="X145" s="11" t="s">
        <v>687</v>
      </c>
      <c r="Y145" s="11" t="s">
        <v>619</v>
      </c>
      <c r="Z145" s="11" t="s">
        <v>620</v>
      </c>
      <c r="AA145" s="11" t="s">
        <v>621</v>
      </c>
      <c r="AB145" s="11" t="s">
        <v>622</v>
      </c>
      <c r="AC145" s="11" t="s">
        <v>658</v>
      </c>
      <c r="AD145" s="11" t="s">
        <v>659</v>
      </c>
      <c r="AE145" s="11" t="s">
        <v>625</v>
      </c>
      <c r="AF145" s="18" t="s">
        <v>626</v>
      </c>
    </row>
    <row r="146" spans="1:32" x14ac:dyDescent="0.35">
      <c r="A146" s="7">
        <v>313</v>
      </c>
      <c r="B146" s="7" t="b">
        <v>1</v>
      </c>
      <c r="C146" s="7" t="b">
        <v>0</v>
      </c>
      <c r="D146" s="7">
        <v>130</v>
      </c>
      <c r="E146" s="7">
        <v>7</v>
      </c>
      <c r="F146" s="7">
        <v>1</v>
      </c>
      <c r="G146" s="7" t="b">
        <v>1</v>
      </c>
      <c r="H146" s="7">
        <v>137</v>
      </c>
      <c r="I146" s="7"/>
      <c r="J146" s="19">
        <v>137</v>
      </c>
      <c r="K146" s="152"/>
      <c r="L146" s="7" t="s">
        <v>570</v>
      </c>
      <c r="M146" s="12">
        <v>3</v>
      </c>
      <c r="N146" s="17">
        <v>-11</v>
      </c>
      <c r="O146" s="17">
        <v>205</v>
      </c>
      <c r="P146" s="12" t="s">
        <v>448</v>
      </c>
      <c r="Q146" s="12" t="s">
        <v>445</v>
      </c>
      <c r="R146" s="12" t="s">
        <v>448</v>
      </c>
      <c r="S146" s="7">
        <v>1719109167</v>
      </c>
      <c r="T146" s="7" t="b">
        <v>1</v>
      </c>
      <c r="U146" s="11" t="s">
        <v>356</v>
      </c>
      <c r="V146" s="11" t="b">
        <v>0</v>
      </c>
      <c r="W146" s="11" t="b">
        <v>1</v>
      </c>
      <c r="X146" s="11" t="s">
        <v>618</v>
      </c>
      <c r="Y146" s="11" t="s">
        <v>619</v>
      </c>
      <c r="Z146" s="11" t="s">
        <v>620</v>
      </c>
      <c r="AA146" s="11" t="s">
        <v>621</v>
      </c>
      <c r="AB146" s="11" t="s">
        <v>622</v>
      </c>
      <c r="AC146" s="11" t="s">
        <v>658</v>
      </c>
      <c r="AD146" s="11" t="s">
        <v>659</v>
      </c>
      <c r="AE146" s="11" t="s">
        <v>625</v>
      </c>
      <c r="AF146" s="18" t="s">
        <v>626</v>
      </c>
    </row>
    <row r="147" spans="1:32" x14ac:dyDescent="0.35">
      <c r="A147" s="7">
        <v>269</v>
      </c>
      <c r="B147" s="7" t="b">
        <v>1</v>
      </c>
      <c r="C147" s="7" t="b">
        <v>0</v>
      </c>
      <c r="D147" s="7">
        <v>98</v>
      </c>
      <c r="E147" s="7">
        <v>40</v>
      </c>
      <c r="F147" s="7">
        <v>1</v>
      </c>
      <c r="G147" s="7" t="b">
        <v>0</v>
      </c>
      <c r="H147" s="7">
        <v>138</v>
      </c>
      <c r="I147" s="7"/>
      <c r="J147" s="19">
        <v>138</v>
      </c>
      <c r="K147" s="152"/>
      <c r="L147" s="7" t="s">
        <v>537</v>
      </c>
      <c r="M147" s="12">
        <v>3</v>
      </c>
      <c r="N147" s="17">
        <v>-11</v>
      </c>
      <c r="O147" s="17">
        <v>203</v>
      </c>
      <c r="P147" s="12" t="s">
        <v>444</v>
      </c>
      <c r="Q147" s="12" t="s">
        <v>452</v>
      </c>
      <c r="R147" s="12" t="s">
        <v>446</v>
      </c>
      <c r="S147" s="7">
        <v>2060112677</v>
      </c>
      <c r="T147" s="7" t="b">
        <v>1</v>
      </c>
      <c r="U147" s="11" t="s">
        <v>352</v>
      </c>
      <c r="V147" s="11" t="b">
        <v>0</v>
      </c>
      <c r="W147" s="11" t="b">
        <v>0</v>
      </c>
      <c r="X147" s="11" t="s">
        <v>618</v>
      </c>
      <c r="Y147" s="11" t="s">
        <v>619</v>
      </c>
      <c r="Z147" s="11" t="s">
        <v>620</v>
      </c>
      <c r="AA147" s="11" t="s">
        <v>621</v>
      </c>
      <c r="AB147" s="11" t="s">
        <v>622</v>
      </c>
      <c r="AC147" s="11" t="s">
        <v>658</v>
      </c>
      <c r="AD147" s="11" t="s">
        <v>659</v>
      </c>
      <c r="AE147" s="11" t="s">
        <v>625</v>
      </c>
      <c r="AF147" s="18" t="s">
        <v>626</v>
      </c>
    </row>
    <row r="148" spans="1:32" x14ac:dyDescent="0.35">
      <c r="A148" s="7">
        <v>318</v>
      </c>
      <c r="B148" s="7" t="b">
        <v>1</v>
      </c>
      <c r="C148" s="7" t="b">
        <v>0</v>
      </c>
      <c r="D148" s="7">
        <v>155</v>
      </c>
      <c r="E148" s="7">
        <v>-17</v>
      </c>
      <c r="F148" s="7">
        <v>2</v>
      </c>
      <c r="G148" s="7" t="b">
        <v>0</v>
      </c>
      <c r="H148" s="7">
        <v>139</v>
      </c>
      <c r="I148" s="7"/>
      <c r="J148" s="19">
        <v>138</v>
      </c>
      <c r="K148" s="152"/>
      <c r="L148" s="7" t="s">
        <v>596</v>
      </c>
      <c r="M148" s="12">
        <v>2</v>
      </c>
      <c r="N148" s="17">
        <v>-15</v>
      </c>
      <c r="O148" s="17">
        <v>203</v>
      </c>
      <c r="P148" s="12" t="s">
        <v>444</v>
      </c>
      <c r="Q148" s="12" t="s">
        <v>1</v>
      </c>
      <c r="R148" s="12" t="s">
        <v>449</v>
      </c>
      <c r="S148" s="7">
        <v>1809839683</v>
      </c>
      <c r="T148" s="7" t="b">
        <v>0</v>
      </c>
      <c r="U148" s="11" t="s">
        <v>1</v>
      </c>
      <c r="V148" s="11" t="b">
        <v>0</v>
      </c>
      <c r="W148" s="11" t="b">
        <v>0</v>
      </c>
      <c r="X148" s="11" t="s">
        <v>618</v>
      </c>
      <c r="Y148" s="11" t="s">
        <v>619</v>
      </c>
      <c r="Z148" s="11" t="s">
        <v>620</v>
      </c>
      <c r="AA148" s="11" t="s">
        <v>621</v>
      </c>
      <c r="AB148" s="11" t="s">
        <v>622</v>
      </c>
      <c r="AC148" s="11" t="s">
        <v>623</v>
      </c>
      <c r="AD148" s="11" t="s">
        <v>659</v>
      </c>
      <c r="AE148" s="11" t="s">
        <v>713</v>
      </c>
      <c r="AF148" s="18" t="s">
        <v>690</v>
      </c>
    </row>
    <row r="149" spans="1:32" x14ac:dyDescent="0.35">
      <c r="A149" s="7">
        <v>301</v>
      </c>
      <c r="B149" s="7" t="b">
        <v>1</v>
      </c>
      <c r="C149" s="7" t="b">
        <v>0</v>
      </c>
      <c r="D149" s="7">
        <v>151</v>
      </c>
      <c r="E149" s="7">
        <v>-11</v>
      </c>
      <c r="F149" s="7">
        <v>1</v>
      </c>
      <c r="G149" s="7" t="b">
        <v>1</v>
      </c>
      <c r="H149" s="7">
        <v>140</v>
      </c>
      <c r="I149" s="7"/>
      <c r="J149" s="19">
        <v>140</v>
      </c>
      <c r="K149" s="152"/>
      <c r="L149" s="7" t="s">
        <v>584</v>
      </c>
      <c r="M149" s="12">
        <v>3</v>
      </c>
      <c r="N149" s="17">
        <v>-7</v>
      </c>
      <c r="O149" s="17">
        <v>199</v>
      </c>
      <c r="P149" s="12" t="s">
        <v>448</v>
      </c>
      <c r="Q149" s="12" t="s">
        <v>452</v>
      </c>
      <c r="R149" s="12" t="s">
        <v>448</v>
      </c>
      <c r="S149" s="7">
        <v>741993454</v>
      </c>
      <c r="T149" s="7" t="b">
        <v>0</v>
      </c>
      <c r="U149" s="11" t="s">
        <v>348</v>
      </c>
      <c r="V149" s="11" t="b">
        <v>0</v>
      </c>
      <c r="W149" s="11" t="b">
        <v>0</v>
      </c>
      <c r="X149" s="11" t="s">
        <v>687</v>
      </c>
      <c r="Y149" s="11" t="s">
        <v>619</v>
      </c>
      <c r="Z149" s="11" t="s">
        <v>620</v>
      </c>
      <c r="AA149" s="11" t="s">
        <v>660</v>
      </c>
      <c r="AB149" s="11" t="s">
        <v>622</v>
      </c>
      <c r="AC149" s="11" t="s">
        <v>658</v>
      </c>
      <c r="AD149" s="11" t="s">
        <v>659</v>
      </c>
      <c r="AE149" s="11" t="s">
        <v>625</v>
      </c>
      <c r="AF149" s="18" t="s">
        <v>626</v>
      </c>
    </row>
    <row r="150" spans="1:32" s="8" customFormat="1" x14ac:dyDescent="0.35">
      <c r="A150" s="7">
        <v>108</v>
      </c>
      <c r="B150" s="7" t="b">
        <v>1</v>
      </c>
      <c r="C150" s="7" t="b">
        <v>0</v>
      </c>
      <c r="D150" s="7">
        <v>143</v>
      </c>
      <c r="E150" s="7">
        <v>-2</v>
      </c>
      <c r="F150" s="7">
        <v>1</v>
      </c>
      <c r="G150" s="7" t="b">
        <v>0</v>
      </c>
      <c r="H150" s="7">
        <v>141</v>
      </c>
      <c r="I150" s="7"/>
      <c r="J150" s="19">
        <v>141</v>
      </c>
      <c r="K150" s="152"/>
      <c r="L150" s="7" t="s">
        <v>597</v>
      </c>
      <c r="M150" s="12">
        <v>0</v>
      </c>
      <c r="N150" s="17">
        <v>-45</v>
      </c>
      <c r="O150" s="17">
        <v>197</v>
      </c>
      <c r="P150" s="12" t="s">
        <v>444</v>
      </c>
      <c r="Q150" s="12" t="s">
        <v>452</v>
      </c>
      <c r="R150" s="12" t="s">
        <v>448</v>
      </c>
      <c r="S150" s="7">
        <v>1290827263</v>
      </c>
      <c r="T150" s="7" t="b">
        <v>1</v>
      </c>
      <c r="U150" s="11" t="s">
        <v>340</v>
      </c>
      <c r="V150" s="11" t="b">
        <v>0</v>
      </c>
      <c r="W150" s="11" t="b">
        <v>0</v>
      </c>
      <c r="X150" s="11" t="s">
        <v>687</v>
      </c>
      <c r="Y150" s="11" t="s">
        <v>619</v>
      </c>
      <c r="Z150" s="11" t="s">
        <v>620</v>
      </c>
      <c r="AA150" s="11" t="s">
        <v>621</v>
      </c>
      <c r="AB150" s="11" t="s">
        <v>622</v>
      </c>
      <c r="AC150" s="11" t="s">
        <v>623</v>
      </c>
      <c r="AD150" s="11" t="s">
        <v>659</v>
      </c>
      <c r="AE150" s="11" t="s">
        <v>713</v>
      </c>
      <c r="AF150" s="18" t="s">
        <v>626</v>
      </c>
    </row>
    <row r="151" spans="1:32" x14ac:dyDescent="0.35">
      <c r="A151" s="7">
        <v>246</v>
      </c>
      <c r="B151" s="7" t="b">
        <v>1</v>
      </c>
      <c r="C151" s="7" t="b">
        <v>0</v>
      </c>
      <c r="D151" s="7">
        <v>90</v>
      </c>
      <c r="E151" s="7">
        <v>52</v>
      </c>
      <c r="F151" s="7">
        <v>1</v>
      </c>
      <c r="G151" s="7" t="b">
        <v>1</v>
      </c>
      <c r="H151" s="7">
        <v>142</v>
      </c>
      <c r="I151" s="7"/>
      <c r="J151" s="19">
        <v>142</v>
      </c>
      <c r="K151" s="152"/>
      <c r="L151" s="7" t="s">
        <v>514</v>
      </c>
      <c r="M151" s="12">
        <v>5</v>
      </c>
      <c r="N151" s="17">
        <v>9</v>
      </c>
      <c r="O151" s="17">
        <v>195</v>
      </c>
      <c r="P151" s="12" t="s">
        <v>448</v>
      </c>
      <c r="Q151" s="12" t="s">
        <v>452</v>
      </c>
      <c r="R151" s="12" t="s">
        <v>446</v>
      </c>
      <c r="S151" s="7">
        <v>1496852377</v>
      </c>
      <c r="T151" s="7" t="b">
        <v>1</v>
      </c>
      <c r="U151" s="11" t="s">
        <v>344</v>
      </c>
      <c r="V151" s="11" t="b">
        <v>0</v>
      </c>
      <c r="W151" s="11" t="b">
        <v>1</v>
      </c>
      <c r="X151" s="11" t="s">
        <v>618</v>
      </c>
      <c r="Y151" s="11" t="s">
        <v>688</v>
      </c>
      <c r="Z151" s="11" t="s">
        <v>620</v>
      </c>
      <c r="AA151" s="11" t="s">
        <v>660</v>
      </c>
      <c r="AB151" s="11" t="s">
        <v>622</v>
      </c>
      <c r="AC151" s="11" t="s">
        <v>658</v>
      </c>
      <c r="AD151" s="11" t="s">
        <v>659</v>
      </c>
      <c r="AE151" s="11" t="s">
        <v>625</v>
      </c>
      <c r="AF151" s="18" t="s">
        <v>626</v>
      </c>
    </row>
    <row r="152" spans="1:32" x14ac:dyDescent="0.35">
      <c r="A152" s="7">
        <v>75</v>
      </c>
      <c r="B152" s="7" t="b">
        <v>1</v>
      </c>
      <c r="C152" s="7" t="b">
        <v>0</v>
      </c>
      <c r="D152" s="7">
        <v>31</v>
      </c>
      <c r="E152" s="7">
        <v>111</v>
      </c>
      <c r="F152" s="7">
        <v>2</v>
      </c>
      <c r="G152" s="7" t="b">
        <v>1</v>
      </c>
      <c r="H152" s="7">
        <v>143</v>
      </c>
      <c r="I152" s="7"/>
      <c r="J152" s="19">
        <v>142</v>
      </c>
      <c r="K152" s="152"/>
      <c r="L152" s="7" t="s">
        <v>478</v>
      </c>
      <c r="M152" s="12">
        <v>3</v>
      </c>
      <c r="N152" s="17">
        <v>-21</v>
      </c>
      <c r="O152" s="17">
        <v>195</v>
      </c>
      <c r="P152" s="12" t="s">
        <v>444</v>
      </c>
      <c r="Q152" s="12" t="s">
        <v>445</v>
      </c>
      <c r="R152" s="12" t="s">
        <v>446</v>
      </c>
      <c r="S152" s="7">
        <v>1666877812</v>
      </c>
      <c r="T152" s="7" t="b">
        <v>1</v>
      </c>
      <c r="U152" s="11" t="s">
        <v>346</v>
      </c>
      <c r="V152" s="11" t="b">
        <v>0</v>
      </c>
      <c r="W152" s="11" t="b">
        <v>0</v>
      </c>
      <c r="X152" s="11" t="s">
        <v>687</v>
      </c>
      <c r="Y152" s="11" t="s">
        <v>619</v>
      </c>
      <c r="Z152" s="11" t="s">
        <v>620</v>
      </c>
      <c r="AA152" s="11" t="s">
        <v>621</v>
      </c>
      <c r="AB152" s="11" t="s">
        <v>622</v>
      </c>
      <c r="AC152" s="11" t="s">
        <v>658</v>
      </c>
      <c r="AD152" s="11" t="s">
        <v>624</v>
      </c>
      <c r="AE152" s="11" t="s">
        <v>625</v>
      </c>
      <c r="AF152" s="18" t="s">
        <v>626</v>
      </c>
    </row>
    <row r="153" spans="1:32" x14ac:dyDescent="0.35">
      <c r="A153" s="7">
        <v>43</v>
      </c>
      <c r="B153" s="7" t="b">
        <v>1</v>
      </c>
      <c r="C153" s="7" t="b">
        <v>0</v>
      </c>
      <c r="D153" s="7">
        <v>161</v>
      </c>
      <c r="E153" s="7">
        <v>-17</v>
      </c>
      <c r="F153" s="7">
        <v>1</v>
      </c>
      <c r="G153" s="7" t="b">
        <v>0</v>
      </c>
      <c r="H153" s="7">
        <v>144</v>
      </c>
      <c r="I153" s="7"/>
      <c r="J153" s="19">
        <v>144</v>
      </c>
      <c r="K153" s="152"/>
      <c r="L153" s="7" t="s">
        <v>589</v>
      </c>
      <c r="M153" s="12">
        <v>4</v>
      </c>
      <c r="N153" s="17">
        <v>-5</v>
      </c>
      <c r="O153" s="17">
        <v>193</v>
      </c>
      <c r="P153" s="12" t="s">
        <v>444</v>
      </c>
      <c r="Q153" s="12" t="s">
        <v>445</v>
      </c>
      <c r="R153" s="12" t="s">
        <v>448</v>
      </c>
      <c r="S153" s="7">
        <v>1872276855</v>
      </c>
      <c r="T153" s="7" t="b">
        <v>1</v>
      </c>
      <c r="U153" s="11" t="s">
        <v>352</v>
      </c>
      <c r="V153" s="11" t="b">
        <v>0</v>
      </c>
      <c r="W153" s="11" t="b">
        <v>0</v>
      </c>
      <c r="X153" s="11" t="s">
        <v>687</v>
      </c>
      <c r="Y153" s="11" t="s">
        <v>619</v>
      </c>
      <c r="Z153" s="11" t="s">
        <v>620</v>
      </c>
      <c r="AA153" s="11" t="s">
        <v>621</v>
      </c>
      <c r="AB153" s="11" t="s">
        <v>622</v>
      </c>
      <c r="AC153" s="11" t="s">
        <v>658</v>
      </c>
      <c r="AD153" s="11" t="s">
        <v>624</v>
      </c>
      <c r="AE153" s="11" t="s">
        <v>625</v>
      </c>
      <c r="AF153" s="18" t="s">
        <v>690</v>
      </c>
    </row>
    <row r="154" spans="1:32" x14ac:dyDescent="0.35">
      <c r="A154" s="7">
        <v>170</v>
      </c>
      <c r="B154" s="7" t="b">
        <v>1</v>
      </c>
      <c r="C154" s="7" t="b">
        <v>0</v>
      </c>
      <c r="D154" s="7">
        <v>130</v>
      </c>
      <c r="E154" s="7">
        <v>15</v>
      </c>
      <c r="F154" s="7">
        <v>1</v>
      </c>
      <c r="G154" s="7" t="b">
        <v>1</v>
      </c>
      <c r="H154" s="7">
        <v>145</v>
      </c>
      <c r="I154" s="7"/>
      <c r="J154" s="19">
        <v>145</v>
      </c>
      <c r="K154" s="152"/>
      <c r="L154" s="7" t="s">
        <v>578</v>
      </c>
      <c r="M154" s="12">
        <v>3</v>
      </c>
      <c r="N154" s="17">
        <v>-15</v>
      </c>
      <c r="O154" s="17">
        <v>191</v>
      </c>
      <c r="P154" s="12" t="s">
        <v>444</v>
      </c>
      <c r="Q154" s="12" t="s">
        <v>445</v>
      </c>
      <c r="R154" s="12" t="s">
        <v>448</v>
      </c>
      <c r="S154" s="7">
        <v>398398884</v>
      </c>
      <c r="T154" s="7" t="b">
        <v>1</v>
      </c>
      <c r="U154" s="11" t="s">
        <v>358</v>
      </c>
      <c r="V154" s="11" t="b">
        <v>0</v>
      </c>
      <c r="W154" s="11" t="b">
        <v>1</v>
      </c>
      <c r="X154" s="11" t="s">
        <v>618</v>
      </c>
      <c r="Y154" s="11" t="s">
        <v>619</v>
      </c>
      <c r="Z154" s="11" t="s">
        <v>620</v>
      </c>
      <c r="AA154" s="11" t="s">
        <v>621</v>
      </c>
      <c r="AB154" s="11" t="s">
        <v>622</v>
      </c>
      <c r="AC154" s="11" t="s">
        <v>623</v>
      </c>
      <c r="AD154" s="11" t="s">
        <v>624</v>
      </c>
      <c r="AE154" s="11" t="s">
        <v>625</v>
      </c>
      <c r="AF154" s="18" t="s">
        <v>626</v>
      </c>
    </row>
    <row r="155" spans="1:32" x14ac:dyDescent="0.35">
      <c r="A155" s="7">
        <v>141</v>
      </c>
      <c r="B155" s="7" t="b">
        <v>1</v>
      </c>
      <c r="C155" s="7" t="b">
        <v>0</v>
      </c>
      <c r="D155" s="7">
        <v>112</v>
      </c>
      <c r="E155" s="7">
        <v>34</v>
      </c>
      <c r="F155" s="7">
        <v>1</v>
      </c>
      <c r="G155" s="7" t="b">
        <v>0</v>
      </c>
      <c r="H155" s="7">
        <v>146</v>
      </c>
      <c r="I155" s="7"/>
      <c r="J155" s="19">
        <v>146</v>
      </c>
      <c r="K155" s="152"/>
      <c r="L155" s="7" t="s">
        <v>554</v>
      </c>
      <c r="M155" s="12">
        <v>3</v>
      </c>
      <c r="N155" s="17">
        <v>-11</v>
      </c>
      <c r="O155" s="17">
        <v>189</v>
      </c>
      <c r="P155" s="12" t="s">
        <v>448</v>
      </c>
      <c r="Q155" s="12" t="s">
        <v>445</v>
      </c>
      <c r="R155" s="12" t="s">
        <v>448</v>
      </c>
      <c r="S155" s="7">
        <v>463907116</v>
      </c>
      <c r="T155" s="7" t="b">
        <v>1</v>
      </c>
      <c r="U155" s="11" t="s">
        <v>356</v>
      </c>
      <c r="V155" s="11" t="b">
        <v>0</v>
      </c>
      <c r="W155" s="11" t="b">
        <v>1</v>
      </c>
      <c r="X155" s="11" t="s">
        <v>618</v>
      </c>
      <c r="Y155" s="11" t="s">
        <v>619</v>
      </c>
      <c r="Z155" s="11" t="s">
        <v>620</v>
      </c>
      <c r="AA155" s="11" t="s">
        <v>621</v>
      </c>
      <c r="AB155" s="11" t="s">
        <v>622</v>
      </c>
      <c r="AC155" s="11" t="s">
        <v>658</v>
      </c>
      <c r="AD155" s="11" t="s">
        <v>659</v>
      </c>
      <c r="AE155" s="11" t="s">
        <v>625</v>
      </c>
      <c r="AF155" s="18" t="s">
        <v>626</v>
      </c>
    </row>
    <row r="156" spans="1:32" x14ac:dyDescent="0.35">
      <c r="A156" s="7">
        <v>297</v>
      </c>
      <c r="B156" s="7" t="b">
        <v>1</v>
      </c>
      <c r="C156" s="7" t="b">
        <v>0</v>
      </c>
      <c r="D156" s="7">
        <v>130</v>
      </c>
      <c r="E156" s="7">
        <v>17</v>
      </c>
      <c r="F156" s="7">
        <v>1</v>
      </c>
      <c r="G156" s="7" t="b">
        <v>1</v>
      </c>
      <c r="H156" s="7">
        <v>147</v>
      </c>
      <c r="I156" s="7"/>
      <c r="J156" s="19">
        <v>147</v>
      </c>
      <c r="K156" s="152"/>
      <c r="L156" s="7" t="s">
        <v>568</v>
      </c>
      <c r="M156" s="12">
        <v>3</v>
      </c>
      <c r="N156" s="17">
        <v>-21</v>
      </c>
      <c r="O156" s="17">
        <v>187</v>
      </c>
      <c r="P156" s="12" t="s">
        <v>444</v>
      </c>
      <c r="Q156" s="12" t="s">
        <v>452</v>
      </c>
      <c r="R156" s="12" t="s">
        <v>446</v>
      </c>
      <c r="S156" s="7">
        <v>2127943052</v>
      </c>
      <c r="T156" s="7" t="b">
        <v>1</v>
      </c>
      <c r="U156" s="11" t="s">
        <v>362</v>
      </c>
      <c r="V156" s="11" t="b">
        <v>0</v>
      </c>
      <c r="W156" s="11" t="b">
        <v>0</v>
      </c>
      <c r="X156" s="11" t="s">
        <v>618</v>
      </c>
      <c r="Y156" s="11" t="s">
        <v>688</v>
      </c>
      <c r="Z156" s="11" t="s">
        <v>620</v>
      </c>
      <c r="AA156" s="11" t="s">
        <v>621</v>
      </c>
      <c r="AB156" s="11" t="s">
        <v>622</v>
      </c>
      <c r="AC156" s="11" t="s">
        <v>658</v>
      </c>
      <c r="AD156" s="11" t="s">
        <v>659</v>
      </c>
      <c r="AE156" s="11" t="s">
        <v>713</v>
      </c>
      <c r="AF156" s="18" t="s">
        <v>626</v>
      </c>
    </row>
    <row r="157" spans="1:32" x14ac:dyDescent="0.35">
      <c r="A157" s="7">
        <v>302</v>
      </c>
      <c r="B157" s="7" t="b">
        <v>1</v>
      </c>
      <c r="C157" s="7" t="b">
        <v>0</v>
      </c>
      <c r="D157" s="7">
        <v>161</v>
      </c>
      <c r="E157" s="7">
        <v>-14</v>
      </c>
      <c r="F157" s="7">
        <v>2</v>
      </c>
      <c r="G157" s="7" t="b">
        <v>1</v>
      </c>
      <c r="H157" s="7">
        <v>148</v>
      </c>
      <c r="I157" s="7"/>
      <c r="J157" s="19">
        <v>147</v>
      </c>
      <c r="K157" s="152"/>
      <c r="L157" s="7" t="s">
        <v>592</v>
      </c>
      <c r="M157" s="12">
        <v>4</v>
      </c>
      <c r="N157" s="17">
        <v>7</v>
      </c>
      <c r="O157" s="17">
        <v>187</v>
      </c>
      <c r="P157" s="12" t="s">
        <v>444</v>
      </c>
      <c r="Q157" s="12" t="s">
        <v>452</v>
      </c>
      <c r="R157" s="12" t="s">
        <v>448</v>
      </c>
      <c r="S157" s="7">
        <v>1451950271</v>
      </c>
      <c r="T157" s="7" t="b">
        <v>0</v>
      </c>
      <c r="U157" s="11" t="s">
        <v>346</v>
      </c>
      <c r="V157" s="11" t="b">
        <v>0</v>
      </c>
      <c r="W157" s="11" t="b">
        <v>0</v>
      </c>
      <c r="X157" s="11" t="s">
        <v>687</v>
      </c>
      <c r="Y157" s="11" t="s">
        <v>619</v>
      </c>
      <c r="Z157" s="11" t="s">
        <v>620</v>
      </c>
      <c r="AA157" s="11" t="s">
        <v>660</v>
      </c>
      <c r="AB157" s="11" t="s">
        <v>689</v>
      </c>
      <c r="AC157" s="11" t="s">
        <v>623</v>
      </c>
      <c r="AD157" s="11" t="s">
        <v>659</v>
      </c>
      <c r="AE157" s="11" t="s">
        <v>625</v>
      </c>
      <c r="AF157" s="18" t="s">
        <v>690</v>
      </c>
    </row>
    <row r="158" spans="1:32" x14ac:dyDescent="0.35">
      <c r="A158" s="7">
        <v>272</v>
      </c>
      <c r="B158" s="7" t="b">
        <v>1</v>
      </c>
      <c r="C158" s="7" t="b">
        <v>0</v>
      </c>
      <c r="D158" s="7">
        <v>112</v>
      </c>
      <c r="E158" s="7">
        <v>37</v>
      </c>
      <c r="F158" s="7">
        <v>1</v>
      </c>
      <c r="G158" s="7" t="b">
        <v>0</v>
      </c>
      <c r="H158" s="7">
        <v>149</v>
      </c>
      <c r="I158" s="7"/>
      <c r="J158" s="19">
        <v>149</v>
      </c>
      <c r="K158" s="152"/>
      <c r="L158" s="7" t="s">
        <v>411</v>
      </c>
      <c r="M158" s="12">
        <v>5</v>
      </c>
      <c r="N158" s="17">
        <v>3</v>
      </c>
      <c r="O158" s="17">
        <v>186</v>
      </c>
      <c r="P158" s="12" t="s">
        <v>448</v>
      </c>
      <c r="Q158" s="12" t="s">
        <v>452</v>
      </c>
      <c r="R158" s="12" t="s">
        <v>446</v>
      </c>
      <c r="S158" s="7">
        <v>2074674574</v>
      </c>
      <c r="T158" s="7" t="b">
        <v>1</v>
      </c>
      <c r="U158" s="11" t="s">
        <v>356</v>
      </c>
      <c r="V158" s="11" t="b">
        <v>0</v>
      </c>
      <c r="W158" s="11" t="b">
        <v>1</v>
      </c>
      <c r="X158" s="11" t="s">
        <v>699</v>
      </c>
      <c r="Y158" s="11" t="s">
        <v>619</v>
      </c>
      <c r="Z158" s="11" t="s">
        <v>620</v>
      </c>
      <c r="AA158" s="11" t="s">
        <v>720</v>
      </c>
      <c r="AB158" s="11" t="s">
        <v>689</v>
      </c>
      <c r="AC158" s="11" t="s">
        <v>714</v>
      </c>
      <c r="AD158" s="11" t="s">
        <v>729</v>
      </c>
      <c r="AE158" s="11" t="s">
        <v>693</v>
      </c>
      <c r="AF158" s="18" t="s">
        <v>635</v>
      </c>
    </row>
    <row r="159" spans="1:32" x14ac:dyDescent="0.35">
      <c r="A159" s="7">
        <v>320</v>
      </c>
      <c r="B159" s="7" t="b">
        <v>1</v>
      </c>
      <c r="C159" s="7" t="b">
        <v>0</v>
      </c>
      <c r="D159" s="7">
        <v>155</v>
      </c>
      <c r="E159" s="7">
        <v>-5</v>
      </c>
      <c r="F159" s="7">
        <v>1</v>
      </c>
      <c r="G159" s="7" t="b">
        <v>1</v>
      </c>
      <c r="H159" s="7">
        <v>150</v>
      </c>
      <c r="I159" s="7"/>
      <c r="J159" s="19">
        <v>150</v>
      </c>
      <c r="K159" s="152"/>
      <c r="L159" s="7" t="s">
        <v>591</v>
      </c>
      <c r="M159" s="12">
        <v>3</v>
      </c>
      <c r="N159" s="17">
        <v>-7</v>
      </c>
      <c r="O159" s="17">
        <v>185</v>
      </c>
      <c r="P159" s="12" t="s">
        <v>444</v>
      </c>
      <c r="Q159" s="12" t="s">
        <v>1</v>
      </c>
      <c r="R159" s="12" t="s">
        <v>449</v>
      </c>
      <c r="S159" s="7">
        <v>1461434781</v>
      </c>
      <c r="T159" s="7" t="b">
        <v>0</v>
      </c>
      <c r="U159" s="11" t="s">
        <v>1</v>
      </c>
      <c r="V159" s="11" t="b">
        <v>0</v>
      </c>
      <c r="W159" s="11" t="b">
        <v>0</v>
      </c>
      <c r="X159" s="11" t="s">
        <v>687</v>
      </c>
      <c r="Y159" s="11" t="s">
        <v>619</v>
      </c>
      <c r="Z159" s="11" t="s">
        <v>620</v>
      </c>
      <c r="AA159" s="11" t="s">
        <v>660</v>
      </c>
      <c r="AB159" s="11" t="s">
        <v>622</v>
      </c>
      <c r="AC159" s="11" t="s">
        <v>658</v>
      </c>
      <c r="AD159" s="11" t="s">
        <v>659</v>
      </c>
      <c r="AE159" s="11" t="s">
        <v>625</v>
      </c>
      <c r="AF159" s="18" t="s">
        <v>626</v>
      </c>
    </row>
    <row r="160" spans="1:32" x14ac:dyDescent="0.35">
      <c r="A160" s="7">
        <v>152</v>
      </c>
      <c r="B160" s="7" t="b">
        <v>1</v>
      </c>
      <c r="C160" s="7" t="b">
        <v>0</v>
      </c>
      <c r="D160" s="7">
        <v>161</v>
      </c>
      <c r="E160" s="7">
        <v>-11</v>
      </c>
      <c r="F160" s="7">
        <v>2</v>
      </c>
      <c r="G160" s="7" t="b">
        <v>1</v>
      </c>
      <c r="H160" s="7">
        <v>151</v>
      </c>
      <c r="I160" s="7"/>
      <c r="J160" s="19">
        <v>150</v>
      </c>
      <c r="K160" s="152"/>
      <c r="L160" s="7" t="s">
        <v>598</v>
      </c>
      <c r="M160" s="12">
        <v>3</v>
      </c>
      <c r="N160" s="17">
        <v>-1</v>
      </c>
      <c r="O160" s="17">
        <v>185</v>
      </c>
      <c r="P160" s="12" t="s">
        <v>444</v>
      </c>
      <c r="Q160" s="12" t="s">
        <v>452</v>
      </c>
      <c r="R160" s="12" t="s">
        <v>448</v>
      </c>
      <c r="S160" s="7">
        <v>268061230</v>
      </c>
      <c r="T160" s="7" t="b">
        <v>1</v>
      </c>
      <c r="U160" s="11" t="s">
        <v>344</v>
      </c>
      <c r="V160" s="11" t="b">
        <v>0</v>
      </c>
      <c r="W160" s="11" t="b">
        <v>1</v>
      </c>
      <c r="X160" s="11" t="s">
        <v>618</v>
      </c>
      <c r="Y160" s="11" t="s">
        <v>619</v>
      </c>
      <c r="Z160" s="11" t="s">
        <v>620</v>
      </c>
      <c r="AA160" s="11" t="s">
        <v>660</v>
      </c>
      <c r="AB160" s="11" t="s">
        <v>622</v>
      </c>
      <c r="AC160" s="11" t="s">
        <v>623</v>
      </c>
      <c r="AD160" s="11" t="s">
        <v>659</v>
      </c>
      <c r="AE160" s="11" t="s">
        <v>625</v>
      </c>
      <c r="AF160" s="18" t="s">
        <v>626</v>
      </c>
    </row>
    <row r="161" spans="1:32" x14ac:dyDescent="0.35">
      <c r="A161" s="7">
        <v>228</v>
      </c>
      <c r="B161" s="7" t="b">
        <v>1</v>
      </c>
      <c r="C161" s="7" t="b">
        <v>0</v>
      </c>
      <c r="D161" s="7">
        <v>155</v>
      </c>
      <c r="E161" s="7">
        <v>-5</v>
      </c>
      <c r="F161" s="7">
        <v>3</v>
      </c>
      <c r="G161" s="7" t="b">
        <v>1</v>
      </c>
      <c r="H161" s="7">
        <v>152</v>
      </c>
      <c r="I161" s="7"/>
      <c r="J161" s="19">
        <v>150</v>
      </c>
      <c r="K161" s="152"/>
      <c r="L161" s="7" t="s">
        <v>590</v>
      </c>
      <c r="M161" s="12">
        <v>3</v>
      </c>
      <c r="N161" s="17">
        <v>-7</v>
      </c>
      <c r="O161" s="17">
        <v>185</v>
      </c>
      <c r="P161" s="12" t="s">
        <v>1</v>
      </c>
      <c r="Q161" s="12" t="s">
        <v>1</v>
      </c>
      <c r="R161" s="12" t="s">
        <v>1</v>
      </c>
      <c r="S161" s="7">
        <v>1693450049</v>
      </c>
      <c r="T161" s="7" t="b">
        <v>0</v>
      </c>
      <c r="U161" s="11" t="s">
        <v>1</v>
      </c>
      <c r="V161" s="11" t="b">
        <v>0</v>
      </c>
      <c r="W161" s="11" t="b">
        <v>0</v>
      </c>
      <c r="X161" s="11" t="s">
        <v>687</v>
      </c>
      <c r="Y161" s="11" t="s">
        <v>619</v>
      </c>
      <c r="Z161" s="11" t="s">
        <v>620</v>
      </c>
      <c r="AA161" s="11" t="s">
        <v>660</v>
      </c>
      <c r="AB161" s="11" t="s">
        <v>622</v>
      </c>
      <c r="AC161" s="11" t="s">
        <v>658</v>
      </c>
      <c r="AD161" s="11" t="s">
        <v>659</v>
      </c>
      <c r="AE161" s="11" t="s">
        <v>625</v>
      </c>
      <c r="AF161" s="18" t="s">
        <v>626</v>
      </c>
    </row>
    <row r="162" spans="1:32" x14ac:dyDescent="0.35">
      <c r="A162" s="7">
        <v>60</v>
      </c>
      <c r="B162" s="7" t="b">
        <v>1</v>
      </c>
      <c r="C162" s="7" t="b">
        <v>0</v>
      </c>
      <c r="D162" s="7">
        <v>130</v>
      </c>
      <c r="E162" s="7">
        <v>23</v>
      </c>
      <c r="F162" s="7">
        <v>1</v>
      </c>
      <c r="G162" s="7" t="b">
        <v>0</v>
      </c>
      <c r="H162" s="7">
        <v>153</v>
      </c>
      <c r="I162" s="7"/>
      <c r="J162" s="19">
        <v>153</v>
      </c>
      <c r="K162" s="152"/>
      <c r="L162" s="7" t="s">
        <v>420</v>
      </c>
      <c r="M162" s="12">
        <v>6</v>
      </c>
      <c r="N162" s="17">
        <v>21</v>
      </c>
      <c r="O162" s="17">
        <v>177</v>
      </c>
      <c r="P162" s="12" t="s">
        <v>444</v>
      </c>
      <c r="Q162" s="12" t="s">
        <v>445</v>
      </c>
      <c r="R162" s="12" t="s">
        <v>446</v>
      </c>
      <c r="S162" s="7">
        <v>1177415823</v>
      </c>
      <c r="T162" s="7" t="b">
        <v>1</v>
      </c>
      <c r="U162" s="11" t="s">
        <v>352</v>
      </c>
      <c r="V162" s="11" t="b">
        <v>0</v>
      </c>
      <c r="W162" s="11" t="b">
        <v>0</v>
      </c>
      <c r="X162" s="11" t="s">
        <v>618</v>
      </c>
      <c r="Y162" s="11" t="s">
        <v>619</v>
      </c>
      <c r="Z162" s="11" t="s">
        <v>620</v>
      </c>
      <c r="AA162" s="11" t="s">
        <v>660</v>
      </c>
      <c r="AB162" s="11" t="s">
        <v>689</v>
      </c>
      <c r="AC162" s="11" t="s">
        <v>658</v>
      </c>
      <c r="AD162" s="11" t="s">
        <v>624</v>
      </c>
      <c r="AE162" s="11" t="s">
        <v>713</v>
      </c>
      <c r="AF162" s="18" t="s">
        <v>690</v>
      </c>
    </row>
    <row r="163" spans="1:32" x14ac:dyDescent="0.35">
      <c r="A163" s="7">
        <v>187</v>
      </c>
      <c r="B163" s="7" t="b">
        <v>1</v>
      </c>
      <c r="C163" s="7" t="b">
        <v>0</v>
      </c>
      <c r="D163" s="7">
        <v>165</v>
      </c>
      <c r="E163" s="7">
        <v>-12</v>
      </c>
      <c r="F163" s="7">
        <v>2</v>
      </c>
      <c r="G163" s="7" t="b">
        <v>0</v>
      </c>
      <c r="H163" s="7">
        <v>154</v>
      </c>
      <c r="I163" s="7"/>
      <c r="J163" s="19">
        <v>153</v>
      </c>
      <c r="K163" s="152"/>
      <c r="L163" s="7" t="s">
        <v>593</v>
      </c>
      <c r="M163" s="12">
        <v>5</v>
      </c>
      <c r="N163" s="17">
        <v>17</v>
      </c>
      <c r="O163" s="17">
        <v>177</v>
      </c>
      <c r="P163" s="12" t="s">
        <v>448</v>
      </c>
      <c r="Q163" s="12" t="s">
        <v>452</v>
      </c>
      <c r="R163" s="12" t="s">
        <v>446</v>
      </c>
      <c r="S163" s="7">
        <v>1166523625</v>
      </c>
      <c r="T163" s="7" t="b">
        <v>1</v>
      </c>
      <c r="U163" s="11" t="s">
        <v>362</v>
      </c>
      <c r="V163" s="11" t="b">
        <v>0</v>
      </c>
      <c r="W163" s="11" t="b">
        <v>0</v>
      </c>
      <c r="X163" s="11" t="s">
        <v>618</v>
      </c>
      <c r="Y163" s="11" t="s">
        <v>619</v>
      </c>
      <c r="Z163" s="11" t="s">
        <v>709</v>
      </c>
      <c r="AA163" s="11" t="s">
        <v>660</v>
      </c>
      <c r="AB163" s="11" t="s">
        <v>622</v>
      </c>
      <c r="AC163" s="11" t="s">
        <v>658</v>
      </c>
      <c r="AD163" s="11" t="s">
        <v>659</v>
      </c>
      <c r="AE163" s="11" t="s">
        <v>625</v>
      </c>
      <c r="AF163" s="18" t="s">
        <v>626</v>
      </c>
    </row>
    <row r="164" spans="1:32" x14ac:dyDescent="0.35">
      <c r="A164" s="7">
        <v>197</v>
      </c>
      <c r="B164" s="7" t="b">
        <v>1</v>
      </c>
      <c r="C164" s="7" t="b">
        <v>0</v>
      </c>
      <c r="D164" s="7">
        <v>98</v>
      </c>
      <c r="E164" s="7">
        <v>55</v>
      </c>
      <c r="F164" s="7">
        <v>3</v>
      </c>
      <c r="G164" s="7" t="b">
        <v>0</v>
      </c>
      <c r="H164" s="7">
        <v>155</v>
      </c>
      <c r="I164" s="7"/>
      <c r="J164" s="19">
        <v>153</v>
      </c>
      <c r="K164" s="152"/>
      <c r="L164" s="7" t="s">
        <v>542</v>
      </c>
      <c r="M164" s="12">
        <v>3</v>
      </c>
      <c r="N164" s="17">
        <v>-11</v>
      </c>
      <c r="O164" s="17">
        <v>177</v>
      </c>
      <c r="P164" s="12" t="s">
        <v>448</v>
      </c>
      <c r="Q164" s="12" t="s">
        <v>445</v>
      </c>
      <c r="R164" s="12" t="s">
        <v>446</v>
      </c>
      <c r="S164" s="7">
        <v>836485784</v>
      </c>
      <c r="T164" s="7" t="b">
        <v>1</v>
      </c>
      <c r="U164" s="11" t="s">
        <v>358</v>
      </c>
      <c r="V164" s="11" t="b">
        <v>0</v>
      </c>
      <c r="W164" s="11" t="b">
        <v>1</v>
      </c>
      <c r="X164" s="11" t="s">
        <v>618</v>
      </c>
      <c r="Y164" s="11" t="s">
        <v>619</v>
      </c>
      <c r="Z164" s="11" t="s">
        <v>620</v>
      </c>
      <c r="AA164" s="11" t="s">
        <v>621</v>
      </c>
      <c r="AB164" s="11" t="s">
        <v>622</v>
      </c>
      <c r="AC164" s="11" t="s">
        <v>658</v>
      </c>
      <c r="AD164" s="11" t="s">
        <v>659</v>
      </c>
      <c r="AE164" s="11" t="s">
        <v>625</v>
      </c>
      <c r="AF164" s="18" t="s">
        <v>626</v>
      </c>
    </row>
    <row r="165" spans="1:32" x14ac:dyDescent="0.35">
      <c r="A165" s="7">
        <v>242</v>
      </c>
      <c r="B165" s="7" t="b">
        <v>1</v>
      </c>
      <c r="C165" s="7" t="b">
        <v>0</v>
      </c>
      <c r="D165" s="7">
        <v>155</v>
      </c>
      <c r="E165" s="7">
        <v>-2</v>
      </c>
      <c r="F165" s="7">
        <v>4</v>
      </c>
      <c r="G165" s="7" t="b">
        <v>0</v>
      </c>
      <c r="H165" s="7">
        <v>156</v>
      </c>
      <c r="I165" s="7"/>
      <c r="J165" s="19">
        <v>153</v>
      </c>
      <c r="K165" s="152"/>
      <c r="L165" s="7" t="s">
        <v>586</v>
      </c>
      <c r="M165" s="12">
        <v>4</v>
      </c>
      <c r="N165" s="17">
        <v>3</v>
      </c>
      <c r="O165" s="17">
        <v>177</v>
      </c>
      <c r="P165" s="12" t="s">
        <v>448</v>
      </c>
      <c r="Q165" s="12" t="s">
        <v>452</v>
      </c>
      <c r="R165" s="12" t="s">
        <v>446</v>
      </c>
      <c r="S165" s="7">
        <v>429296909</v>
      </c>
      <c r="T165" s="7" t="b">
        <v>0</v>
      </c>
      <c r="U165" s="11" t="s">
        <v>344</v>
      </c>
      <c r="V165" s="11" t="b">
        <v>0</v>
      </c>
      <c r="W165" s="11" t="b">
        <v>1</v>
      </c>
      <c r="X165" s="11" t="s">
        <v>687</v>
      </c>
      <c r="Y165" s="11" t="s">
        <v>619</v>
      </c>
      <c r="Z165" s="11" t="s">
        <v>709</v>
      </c>
      <c r="AA165" s="11" t="s">
        <v>660</v>
      </c>
      <c r="AB165" s="11" t="s">
        <v>622</v>
      </c>
      <c r="AC165" s="11" t="s">
        <v>658</v>
      </c>
      <c r="AD165" s="11" t="s">
        <v>659</v>
      </c>
      <c r="AE165" s="11" t="s">
        <v>625</v>
      </c>
      <c r="AF165" s="18" t="s">
        <v>626</v>
      </c>
    </row>
    <row r="166" spans="1:32" x14ac:dyDescent="0.35">
      <c r="A166" s="7">
        <v>67</v>
      </c>
      <c r="B166" s="7" t="b">
        <v>1</v>
      </c>
      <c r="C166" s="7" t="b">
        <v>0</v>
      </c>
      <c r="D166" s="7">
        <v>122</v>
      </c>
      <c r="E166" s="7">
        <v>35</v>
      </c>
      <c r="F166" s="7">
        <v>1</v>
      </c>
      <c r="G166" s="7" t="b">
        <v>1</v>
      </c>
      <c r="H166" s="7">
        <v>157</v>
      </c>
      <c r="I166" s="7"/>
      <c r="J166" s="19">
        <v>157</v>
      </c>
      <c r="K166" s="152"/>
      <c r="L166" s="7" t="s">
        <v>546</v>
      </c>
      <c r="M166" s="12">
        <v>4</v>
      </c>
      <c r="N166" s="17">
        <v>7</v>
      </c>
      <c r="O166" s="17">
        <v>175</v>
      </c>
      <c r="P166" s="12" t="s">
        <v>444</v>
      </c>
      <c r="Q166" s="12" t="s">
        <v>445</v>
      </c>
      <c r="R166" s="12" t="s">
        <v>448</v>
      </c>
      <c r="S166" s="7">
        <v>2098858476</v>
      </c>
      <c r="T166" s="7" t="b">
        <v>1</v>
      </c>
      <c r="U166" s="11" t="s">
        <v>352</v>
      </c>
      <c r="V166" s="11" t="b">
        <v>0</v>
      </c>
      <c r="W166" s="11" t="b">
        <v>0</v>
      </c>
      <c r="X166" s="11" t="s">
        <v>618</v>
      </c>
      <c r="Y166" s="11" t="s">
        <v>619</v>
      </c>
      <c r="Z166" s="11" t="s">
        <v>620</v>
      </c>
      <c r="AA166" s="11" t="s">
        <v>660</v>
      </c>
      <c r="AB166" s="11" t="s">
        <v>622</v>
      </c>
      <c r="AC166" s="11" t="s">
        <v>658</v>
      </c>
      <c r="AD166" s="11" t="s">
        <v>659</v>
      </c>
      <c r="AE166" s="11" t="s">
        <v>625</v>
      </c>
      <c r="AF166" s="18" t="s">
        <v>626</v>
      </c>
    </row>
    <row r="167" spans="1:32" x14ac:dyDescent="0.35">
      <c r="A167" s="7">
        <v>215</v>
      </c>
      <c r="B167" s="7" t="b">
        <v>1</v>
      </c>
      <c r="C167" s="7" t="b">
        <v>0</v>
      </c>
      <c r="D167" s="7">
        <v>98</v>
      </c>
      <c r="E167" s="7">
        <v>59</v>
      </c>
      <c r="F167" s="7">
        <v>2</v>
      </c>
      <c r="G167" s="7" t="b">
        <v>1</v>
      </c>
      <c r="H167" s="7">
        <v>158</v>
      </c>
      <c r="I167" s="7"/>
      <c r="J167" s="19">
        <v>157</v>
      </c>
      <c r="K167" s="152"/>
      <c r="L167" s="7" t="s">
        <v>547</v>
      </c>
      <c r="M167" s="12">
        <v>2</v>
      </c>
      <c r="N167" s="17">
        <v>-25</v>
      </c>
      <c r="O167" s="17">
        <v>175</v>
      </c>
      <c r="P167" s="12" t="s">
        <v>444</v>
      </c>
      <c r="Q167" s="12" t="s">
        <v>445</v>
      </c>
      <c r="R167" s="12" t="s">
        <v>448</v>
      </c>
      <c r="S167" s="7">
        <v>1892795291</v>
      </c>
      <c r="T167" s="7" t="b">
        <v>1</v>
      </c>
      <c r="U167" s="11" t="s">
        <v>358</v>
      </c>
      <c r="V167" s="11" t="b">
        <v>0</v>
      </c>
      <c r="W167" s="11" t="b">
        <v>1</v>
      </c>
      <c r="X167" s="11" t="s">
        <v>687</v>
      </c>
      <c r="Y167" s="11" t="s">
        <v>619</v>
      </c>
      <c r="Z167" s="11" t="s">
        <v>620</v>
      </c>
      <c r="AA167" s="11" t="s">
        <v>621</v>
      </c>
      <c r="AB167" s="11" t="s">
        <v>622</v>
      </c>
      <c r="AC167" s="11" t="s">
        <v>658</v>
      </c>
      <c r="AD167" s="11" t="s">
        <v>659</v>
      </c>
      <c r="AE167" s="11" t="s">
        <v>625</v>
      </c>
      <c r="AF167" s="18" t="s">
        <v>626</v>
      </c>
    </row>
    <row r="168" spans="1:32" x14ac:dyDescent="0.35">
      <c r="A168" s="7">
        <v>202</v>
      </c>
      <c r="B168" s="7" t="b">
        <v>0</v>
      </c>
      <c r="C168" s="7" t="b">
        <v>0</v>
      </c>
      <c r="D168" s="7">
        <v>130</v>
      </c>
      <c r="E168" s="7">
        <v>27</v>
      </c>
      <c r="F168" s="7">
        <v>3</v>
      </c>
      <c r="G168" s="7" t="b">
        <v>1</v>
      </c>
      <c r="H168" s="7">
        <v>159</v>
      </c>
      <c r="I168" s="7"/>
      <c r="J168" s="19">
        <v>157</v>
      </c>
      <c r="K168" s="152"/>
      <c r="L168" s="7" t="s">
        <v>548</v>
      </c>
      <c r="M168" s="12">
        <v>5</v>
      </c>
      <c r="N168" s="17">
        <v>9</v>
      </c>
      <c r="O168" s="17">
        <v>175</v>
      </c>
      <c r="P168" s="12" t="s">
        <v>444</v>
      </c>
      <c r="Q168" s="12" t="s">
        <v>445</v>
      </c>
      <c r="R168" s="12" t="s">
        <v>446</v>
      </c>
      <c r="S168" s="7">
        <v>1891764592</v>
      </c>
      <c r="T168" s="7" t="b">
        <v>1</v>
      </c>
      <c r="U168" s="11" t="s">
        <v>336</v>
      </c>
      <c r="V168" s="11" t="b">
        <v>0</v>
      </c>
      <c r="W168" s="11" t="b">
        <v>1</v>
      </c>
      <c r="X168" s="11" t="s">
        <v>618</v>
      </c>
      <c r="Y168" s="11" t="s">
        <v>619</v>
      </c>
      <c r="Z168" s="11" t="s">
        <v>709</v>
      </c>
      <c r="AA168" s="11" t="s">
        <v>621</v>
      </c>
      <c r="AB168" s="11" t="s">
        <v>689</v>
      </c>
      <c r="AC168" s="11" t="s">
        <v>658</v>
      </c>
      <c r="AD168" s="11" t="s">
        <v>659</v>
      </c>
      <c r="AE168" s="11" t="s">
        <v>713</v>
      </c>
      <c r="AF168" s="18" t="s">
        <v>690</v>
      </c>
    </row>
    <row r="169" spans="1:32" s="8" customFormat="1" x14ac:dyDescent="0.35">
      <c r="A169" s="7">
        <v>258</v>
      </c>
      <c r="B169" s="7" t="b">
        <v>1</v>
      </c>
      <c r="C169" s="7" t="b">
        <v>0</v>
      </c>
      <c r="D169" s="7">
        <v>130</v>
      </c>
      <c r="E169" s="7">
        <v>30</v>
      </c>
      <c r="F169" s="7">
        <v>1</v>
      </c>
      <c r="G169" s="7" t="b">
        <v>0</v>
      </c>
      <c r="H169" s="7">
        <v>160</v>
      </c>
      <c r="I169" s="7"/>
      <c r="J169" s="19">
        <v>160</v>
      </c>
      <c r="K169" s="152"/>
      <c r="L169" s="7" t="s">
        <v>569</v>
      </c>
      <c r="M169" s="12">
        <v>3</v>
      </c>
      <c r="N169" s="17">
        <v>-9</v>
      </c>
      <c r="O169" s="17">
        <v>173</v>
      </c>
      <c r="P169" s="12" t="s">
        <v>444</v>
      </c>
      <c r="Q169" s="12" t="s">
        <v>452</v>
      </c>
      <c r="R169" s="12" t="s">
        <v>448</v>
      </c>
      <c r="S169" s="7">
        <v>1860142311</v>
      </c>
      <c r="T169" s="7" t="b">
        <v>0</v>
      </c>
      <c r="U169" s="11" t="s">
        <v>348</v>
      </c>
      <c r="V169" s="11" t="b">
        <v>0</v>
      </c>
      <c r="W169" s="11" t="b">
        <v>0</v>
      </c>
      <c r="X169" s="11" t="s">
        <v>687</v>
      </c>
      <c r="Y169" s="11" t="s">
        <v>619</v>
      </c>
      <c r="Z169" s="11" t="s">
        <v>620</v>
      </c>
      <c r="AA169" s="11" t="s">
        <v>660</v>
      </c>
      <c r="AB169" s="11" t="s">
        <v>689</v>
      </c>
      <c r="AC169" s="11" t="s">
        <v>623</v>
      </c>
      <c r="AD169" s="11" t="s">
        <v>659</v>
      </c>
      <c r="AE169" s="11" t="s">
        <v>625</v>
      </c>
      <c r="AF169" s="18" t="s">
        <v>626</v>
      </c>
    </row>
    <row r="170" spans="1:32" x14ac:dyDescent="0.35">
      <c r="A170" s="7">
        <v>315</v>
      </c>
      <c r="B170" s="7" t="b">
        <v>0</v>
      </c>
      <c r="C170" s="7">
        <v>0</v>
      </c>
      <c r="D170" s="7">
        <v>0</v>
      </c>
      <c r="E170" s="7">
        <v>160</v>
      </c>
      <c r="F170" s="7">
        <v>2</v>
      </c>
      <c r="G170" s="7" t="b">
        <v>0</v>
      </c>
      <c r="H170" s="7">
        <v>161</v>
      </c>
      <c r="I170" s="7"/>
      <c r="J170" s="19">
        <v>160</v>
      </c>
      <c r="K170" s="152"/>
      <c r="L170" s="7" t="s">
        <v>556</v>
      </c>
      <c r="M170" s="12">
        <v>2</v>
      </c>
      <c r="N170" s="17">
        <v>-15</v>
      </c>
      <c r="O170" s="17">
        <v>173</v>
      </c>
      <c r="P170" s="12" t="s">
        <v>448</v>
      </c>
      <c r="Q170" s="12" t="s">
        <v>452</v>
      </c>
      <c r="R170" s="12" t="s">
        <v>449</v>
      </c>
      <c r="S170" s="7">
        <v>22538837</v>
      </c>
      <c r="T170" s="7" t="b">
        <v>1</v>
      </c>
      <c r="U170" s="11" t="s">
        <v>352</v>
      </c>
      <c r="V170" s="11" t="b">
        <v>0</v>
      </c>
      <c r="W170" s="11" t="b">
        <v>0</v>
      </c>
      <c r="X170" s="11" t="s">
        <v>687</v>
      </c>
      <c r="Y170" s="11" t="s">
        <v>619</v>
      </c>
      <c r="Z170" s="11" t="s">
        <v>620</v>
      </c>
      <c r="AA170" s="11" t="s">
        <v>660</v>
      </c>
      <c r="AB170" s="11" t="s">
        <v>622</v>
      </c>
      <c r="AC170" s="11" t="s">
        <v>623</v>
      </c>
      <c r="AD170" s="11" t="s">
        <v>659</v>
      </c>
      <c r="AE170" s="11" t="s">
        <v>625</v>
      </c>
      <c r="AF170" s="18" t="s">
        <v>626</v>
      </c>
    </row>
    <row r="171" spans="1:32" x14ac:dyDescent="0.35">
      <c r="A171" s="7">
        <v>122</v>
      </c>
      <c r="B171" s="7" t="b">
        <v>1</v>
      </c>
      <c r="C171" s="7" t="b">
        <v>0</v>
      </c>
      <c r="D171" s="7">
        <v>143</v>
      </c>
      <c r="E171" s="7">
        <v>19</v>
      </c>
      <c r="F171" s="7">
        <v>1</v>
      </c>
      <c r="G171" s="7" t="b">
        <v>1</v>
      </c>
      <c r="H171" s="7">
        <v>162</v>
      </c>
      <c r="I171" s="7"/>
      <c r="J171" s="19">
        <v>162</v>
      </c>
      <c r="K171" s="152"/>
      <c r="L171" s="7" t="s">
        <v>585</v>
      </c>
      <c r="M171" s="12">
        <v>2</v>
      </c>
      <c r="N171" s="17">
        <v>-33</v>
      </c>
      <c r="O171" s="17">
        <v>169</v>
      </c>
      <c r="P171" s="12" t="s">
        <v>448</v>
      </c>
      <c r="Q171" s="12" t="s">
        <v>445</v>
      </c>
      <c r="R171" s="12" t="s">
        <v>448</v>
      </c>
      <c r="S171" s="7">
        <v>664613497</v>
      </c>
      <c r="T171" s="7" t="b">
        <v>1</v>
      </c>
      <c r="U171" s="11" t="s">
        <v>360</v>
      </c>
      <c r="V171" s="11" t="b">
        <v>0</v>
      </c>
      <c r="W171" s="11" t="b">
        <v>0</v>
      </c>
      <c r="X171" s="11" t="s">
        <v>687</v>
      </c>
      <c r="Y171" s="11" t="s">
        <v>619</v>
      </c>
      <c r="Z171" s="11" t="s">
        <v>620</v>
      </c>
      <c r="AA171" s="11" t="s">
        <v>621</v>
      </c>
      <c r="AB171" s="11" t="s">
        <v>622</v>
      </c>
      <c r="AC171" s="11" t="s">
        <v>658</v>
      </c>
      <c r="AD171" s="11" t="s">
        <v>624</v>
      </c>
      <c r="AE171" s="11" t="s">
        <v>713</v>
      </c>
      <c r="AF171" s="18" t="s">
        <v>626</v>
      </c>
    </row>
    <row r="172" spans="1:32" x14ac:dyDescent="0.35">
      <c r="A172" s="7">
        <v>189</v>
      </c>
      <c r="B172" s="7" t="b">
        <v>1</v>
      </c>
      <c r="C172" s="7" t="b">
        <v>0</v>
      </c>
      <c r="D172" s="7">
        <v>165</v>
      </c>
      <c r="E172" s="7">
        <v>-3</v>
      </c>
      <c r="F172" s="7">
        <v>2</v>
      </c>
      <c r="G172" s="7" t="b">
        <v>1</v>
      </c>
      <c r="H172" s="7">
        <v>163</v>
      </c>
      <c r="I172" s="7"/>
      <c r="J172" s="19">
        <v>162</v>
      </c>
      <c r="K172" s="152"/>
      <c r="L172" s="7" t="s">
        <v>600</v>
      </c>
      <c r="M172" s="12">
        <v>3</v>
      </c>
      <c r="N172" s="17">
        <v>-7</v>
      </c>
      <c r="O172" s="17">
        <v>169</v>
      </c>
      <c r="P172" s="12" t="s">
        <v>444</v>
      </c>
      <c r="Q172" s="12" t="s">
        <v>452</v>
      </c>
      <c r="R172" s="12" t="s">
        <v>446</v>
      </c>
      <c r="S172" s="7">
        <v>1594825573</v>
      </c>
      <c r="T172" s="7" t="b">
        <v>1</v>
      </c>
      <c r="U172" s="11" t="s">
        <v>346</v>
      </c>
      <c r="V172" s="11" t="b">
        <v>0</v>
      </c>
      <c r="W172" s="11" t="b">
        <v>0</v>
      </c>
      <c r="X172" s="11" t="s">
        <v>687</v>
      </c>
      <c r="Y172" s="11" t="s">
        <v>619</v>
      </c>
      <c r="Z172" s="11" t="s">
        <v>620</v>
      </c>
      <c r="AA172" s="11" t="s">
        <v>660</v>
      </c>
      <c r="AB172" s="11" t="s">
        <v>622</v>
      </c>
      <c r="AC172" s="11" t="s">
        <v>658</v>
      </c>
      <c r="AD172" s="11" t="s">
        <v>659</v>
      </c>
      <c r="AE172" s="11" t="s">
        <v>625</v>
      </c>
      <c r="AF172" s="18" t="s">
        <v>626</v>
      </c>
    </row>
    <row r="173" spans="1:32" x14ac:dyDescent="0.35">
      <c r="A173" s="7">
        <v>121</v>
      </c>
      <c r="B173" s="7" t="b">
        <v>1</v>
      </c>
      <c r="C173" s="7" t="b">
        <v>0</v>
      </c>
      <c r="D173" s="7">
        <v>165</v>
      </c>
      <c r="E173" s="7">
        <v>-1</v>
      </c>
      <c r="F173" s="7">
        <v>1</v>
      </c>
      <c r="G173" s="7" t="b">
        <v>0</v>
      </c>
      <c r="H173" s="7">
        <v>164</v>
      </c>
      <c r="I173" s="7"/>
      <c r="J173" s="19">
        <v>164</v>
      </c>
      <c r="K173" s="152"/>
      <c r="L173" s="7" t="s">
        <v>605</v>
      </c>
      <c r="M173" s="12">
        <v>2</v>
      </c>
      <c r="N173" s="17">
        <v>-21</v>
      </c>
      <c r="O173" s="17">
        <v>167</v>
      </c>
      <c r="P173" s="12" t="s">
        <v>444</v>
      </c>
      <c r="Q173" s="12" t="s">
        <v>445</v>
      </c>
      <c r="R173" s="12" t="s">
        <v>448</v>
      </c>
      <c r="S173" s="7">
        <v>12506783</v>
      </c>
      <c r="T173" s="7" t="b">
        <v>1</v>
      </c>
      <c r="U173" s="11" t="s">
        <v>360</v>
      </c>
      <c r="V173" s="11" t="b">
        <v>0</v>
      </c>
      <c r="W173" s="11" t="b">
        <v>0</v>
      </c>
      <c r="X173" s="11" t="s">
        <v>687</v>
      </c>
      <c r="Y173" s="11" t="s">
        <v>619</v>
      </c>
      <c r="Z173" s="11" t="s">
        <v>620</v>
      </c>
      <c r="AA173" s="11" t="s">
        <v>660</v>
      </c>
      <c r="AB173" s="11" t="s">
        <v>689</v>
      </c>
      <c r="AC173" s="11" t="s">
        <v>623</v>
      </c>
      <c r="AD173" s="11" t="s">
        <v>659</v>
      </c>
      <c r="AE173" s="11" t="s">
        <v>713</v>
      </c>
      <c r="AF173" s="18" t="s">
        <v>626</v>
      </c>
    </row>
    <row r="174" spans="1:32" x14ac:dyDescent="0.35">
      <c r="A174" s="7">
        <v>52</v>
      </c>
      <c r="B174" s="7" t="b">
        <v>1</v>
      </c>
      <c r="C174" s="7" t="b">
        <v>0</v>
      </c>
      <c r="D174" s="7">
        <v>122</v>
      </c>
      <c r="E174" s="7">
        <v>43</v>
      </c>
      <c r="F174" s="7">
        <v>1</v>
      </c>
      <c r="G174" s="7" t="b">
        <v>1</v>
      </c>
      <c r="H174" s="7">
        <v>165</v>
      </c>
      <c r="I174" s="7"/>
      <c r="J174" s="19">
        <v>165</v>
      </c>
      <c r="K174" s="152"/>
      <c r="L174" s="7" t="s">
        <v>576</v>
      </c>
      <c r="M174" s="12">
        <v>2</v>
      </c>
      <c r="N174" s="17">
        <v>-19</v>
      </c>
      <c r="O174" s="17">
        <v>165</v>
      </c>
      <c r="P174" s="12" t="s">
        <v>444</v>
      </c>
      <c r="Q174" s="12" t="s">
        <v>452</v>
      </c>
      <c r="R174" s="12" t="s">
        <v>448</v>
      </c>
      <c r="S174" s="7">
        <v>949358514</v>
      </c>
      <c r="T174" s="7" t="b">
        <v>1</v>
      </c>
      <c r="U174" s="11" t="s">
        <v>348</v>
      </c>
      <c r="V174" s="11" t="b">
        <v>0</v>
      </c>
      <c r="W174" s="11" t="b">
        <v>0</v>
      </c>
      <c r="X174" s="11" t="s">
        <v>618</v>
      </c>
      <c r="Y174" s="11" t="s">
        <v>619</v>
      </c>
      <c r="Z174" s="11" t="s">
        <v>620</v>
      </c>
      <c r="AA174" s="11" t="s">
        <v>621</v>
      </c>
      <c r="AB174" s="11" t="s">
        <v>622</v>
      </c>
      <c r="AC174" s="11" t="s">
        <v>623</v>
      </c>
      <c r="AD174" s="11" t="s">
        <v>659</v>
      </c>
      <c r="AE174" s="11" t="s">
        <v>625</v>
      </c>
      <c r="AF174" s="18" t="s">
        <v>626</v>
      </c>
    </row>
    <row r="175" spans="1:32" x14ac:dyDescent="0.35">
      <c r="A175" s="7">
        <v>37</v>
      </c>
      <c r="B175" s="7" t="b">
        <v>1</v>
      </c>
      <c r="C175" s="7" t="b">
        <v>0</v>
      </c>
      <c r="D175" s="7">
        <v>178</v>
      </c>
      <c r="E175" s="7">
        <v>-12</v>
      </c>
      <c r="F175" s="7">
        <v>1</v>
      </c>
      <c r="G175" s="7" t="b">
        <v>0</v>
      </c>
      <c r="H175" s="7">
        <v>166</v>
      </c>
      <c r="I175" s="7"/>
      <c r="J175" s="19">
        <v>166</v>
      </c>
      <c r="K175" s="152"/>
      <c r="L175" s="7" t="s">
        <v>611</v>
      </c>
      <c r="M175" s="12">
        <v>2</v>
      </c>
      <c r="N175" s="17">
        <v>-19</v>
      </c>
      <c r="O175" s="17">
        <v>163</v>
      </c>
      <c r="P175" s="12" t="s">
        <v>444</v>
      </c>
      <c r="Q175" s="12" t="s">
        <v>445</v>
      </c>
      <c r="R175" s="12" t="s">
        <v>449</v>
      </c>
      <c r="S175" s="7">
        <v>1898932142</v>
      </c>
      <c r="T175" s="7" t="b">
        <v>0</v>
      </c>
      <c r="U175" s="11" t="s">
        <v>352</v>
      </c>
      <c r="V175" s="11" t="b">
        <v>0</v>
      </c>
      <c r="W175" s="11" t="b">
        <v>0</v>
      </c>
      <c r="X175" s="11" t="s">
        <v>687</v>
      </c>
      <c r="Y175" s="11" t="s">
        <v>619</v>
      </c>
      <c r="Z175" s="11" t="s">
        <v>620</v>
      </c>
      <c r="AA175" s="11" t="s">
        <v>660</v>
      </c>
      <c r="AB175" s="11" t="s">
        <v>622</v>
      </c>
      <c r="AC175" s="11" t="s">
        <v>658</v>
      </c>
      <c r="AD175" s="11" t="s">
        <v>659</v>
      </c>
      <c r="AE175" s="11" t="s">
        <v>713</v>
      </c>
      <c r="AF175" s="18" t="s">
        <v>626</v>
      </c>
    </row>
    <row r="176" spans="1:32" x14ac:dyDescent="0.35">
      <c r="A176" s="7">
        <v>29</v>
      </c>
      <c r="B176" s="7" t="b">
        <v>1</v>
      </c>
      <c r="C176" s="7" t="b">
        <v>0</v>
      </c>
      <c r="D176" s="7">
        <v>175</v>
      </c>
      <c r="E176" s="7">
        <v>-8</v>
      </c>
      <c r="F176" s="7">
        <v>1</v>
      </c>
      <c r="G176" s="7" t="b">
        <v>1</v>
      </c>
      <c r="H176" s="7">
        <v>167</v>
      </c>
      <c r="I176" s="7"/>
      <c r="J176" s="19">
        <v>167</v>
      </c>
      <c r="K176" s="152"/>
      <c r="L176" s="7" t="s">
        <v>607</v>
      </c>
      <c r="M176" s="12">
        <v>3</v>
      </c>
      <c r="N176" s="17">
        <v>-17</v>
      </c>
      <c r="O176" s="17">
        <v>159</v>
      </c>
      <c r="P176" s="12" t="s">
        <v>444</v>
      </c>
      <c r="Q176" s="12" t="s">
        <v>445</v>
      </c>
      <c r="R176" s="12" t="s">
        <v>448</v>
      </c>
      <c r="S176" s="7">
        <v>1796314671</v>
      </c>
      <c r="T176" s="7" t="b">
        <v>1</v>
      </c>
      <c r="U176" s="11" t="s">
        <v>352</v>
      </c>
      <c r="V176" s="11" t="b">
        <v>0</v>
      </c>
      <c r="W176" s="11" t="b">
        <v>0</v>
      </c>
      <c r="X176" s="11" t="s">
        <v>618</v>
      </c>
      <c r="Y176" s="11" t="s">
        <v>688</v>
      </c>
      <c r="Z176" s="11" t="s">
        <v>620</v>
      </c>
      <c r="AA176" s="11" t="s">
        <v>621</v>
      </c>
      <c r="AB176" s="11" t="s">
        <v>622</v>
      </c>
      <c r="AC176" s="11" t="s">
        <v>623</v>
      </c>
      <c r="AD176" s="11" t="s">
        <v>659</v>
      </c>
      <c r="AE176" s="11" t="s">
        <v>625</v>
      </c>
      <c r="AF176" s="18" t="s">
        <v>626</v>
      </c>
    </row>
    <row r="177" spans="1:32" x14ac:dyDescent="0.35">
      <c r="A177" s="7">
        <v>57</v>
      </c>
      <c r="B177" s="7" t="b">
        <v>1</v>
      </c>
      <c r="C177" s="7" t="b">
        <v>0</v>
      </c>
      <c r="D177" s="7">
        <v>165</v>
      </c>
      <c r="E177" s="7">
        <v>3</v>
      </c>
      <c r="F177" s="7">
        <v>1</v>
      </c>
      <c r="G177" s="7" t="b">
        <v>0</v>
      </c>
      <c r="H177" s="7">
        <v>168</v>
      </c>
      <c r="I177" s="7"/>
      <c r="J177" s="19">
        <v>168</v>
      </c>
      <c r="K177" s="152"/>
      <c r="L177" s="7" t="s">
        <v>603</v>
      </c>
      <c r="M177" s="12">
        <v>2</v>
      </c>
      <c r="N177" s="17">
        <v>-25</v>
      </c>
      <c r="O177" s="17">
        <v>155</v>
      </c>
      <c r="P177" s="12" t="s">
        <v>444</v>
      </c>
      <c r="Q177" s="12" t="s">
        <v>445</v>
      </c>
      <c r="R177" s="12" t="s">
        <v>446</v>
      </c>
      <c r="S177" s="7">
        <v>1192538600</v>
      </c>
      <c r="T177" s="7" t="b">
        <v>1</v>
      </c>
      <c r="U177" s="11" t="s">
        <v>348</v>
      </c>
      <c r="V177" s="11" t="b">
        <v>0</v>
      </c>
      <c r="W177" s="11" t="b">
        <v>0</v>
      </c>
      <c r="X177" s="11" t="s">
        <v>687</v>
      </c>
      <c r="Y177" s="11" t="s">
        <v>619</v>
      </c>
      <c r="Z177" s="11" t="s">
        <v>620</v>
      </c>
      <c r="AA177" s="11" t="s">
        <v>621</v>
      </c>
      <c r="AB177" s="11" t="s">
        <v>622</v>
      </c>
      <c r="AC177" s="11" t="s">
        <v>658</v>
      </c>
      <c r="AD177" s="11" t="s">
        <v>659</v>
      </c>
      <c r="AE177" s="11" t="s">
        <v>625</v>
      </c>
      <c r="AF177" s="18" t="s">
        <v>626</v>
      </c>
    </row>
    <row r="178" spans="1:32" x14ac:dyDescent="0.35">
      <c r="A178" s="7">
        <v>291</v>
      </c>
      <c r="B178" s="7" t="b">
        <v>1</v>
      </c>
      <c r="C178" s="7" t="b">
        <v>0</v>
      </c>
      <c r="D178" s="7">
        <v>112</v>
      </c>
      <c r="E178" s="7">
        <v>57</v>
      </c>
      <c r="F178" s="7">
        <v>1</v>
      </c>
      <c r="G178" s="7" t="b">
        <v>1</v>
      </c>
      <c r="H178" s="7">
        <v>169</v>
      </c>
      <c r="I178" s="7"/>
      <c r="J178" s="19">
        <v>169</v>
      </c>
      <c r="K178" s="152"/>
      <c r="L178" s="7" t="s">
        <v>551</v>
      </c>
      <c r="M178" s="12">
        <v>3</v>
      </c>
      <c r="N178" s="17">
        <v>-7</v>
      </c>
      <c r="O178" s="17">
        <v>153</v>
      </c>
      <c r="P178" s="12" t="s">
        <v>448</v>
      </c>
      <c r="Q178" s="12" t="s">
        <v>452</v>
      </c>
      <c r="R178" s="12" t="s">
        <v>448</v>
      </c>
      <c r="S178" s="7">
        <v>1203658378</v>
      </c>
      <c r="T178" s="7" t="b">
        <v>1</v>
      </c>
      <c r="U178" s="11" t="s">
        <v>340</v>
      </c>
      <c r="V178" s="11" t="b">
        <v>0</v>
      </c>
      <c r="W178" s="11" t="b">
        <v>0</v>
      </c>
      <c r="X178" s="11" t="s">
        <v>687</v>
      </c>
      <c r="Y178" s="11" t="s">
        <v>619</v>
      </c>
      <c r="Z178" s="11" t="s">
        <v>620</v>
      </c>
      <c r="AA178" s="11" t="s">
        <v>660</v>
      </c>
      <c r="AB178" s="11" t="s">
        <v>622</v>
      </c>
      <c r="AC178" s="11" t="s">
        <v>658</v>
      </c>
      <c r="AD178" s="11" t="s">
        <v>659</v>
      </c>
      <c r="AE178" s="11" t="s">
        <v>625</v>
      </c>
      <c r="AF178" s="18" t="s">
        <v>626</v>
      </c>
    </row>
    <row r="179" spans="1:32" x14ac:dyDescent="0.35">
      <c r="A179" s="7">
        <v>218</v>
      </c>
      <c r="B179" s="7" t="b">
        <v>1</v>
      </c>
      <c r="C179" s="7" t="b">
        <v>0</v>
      </c>
      <c r="D179" s="7">
        <v>173</v>
      </c>
      <c r="E179" s="7">
        <v>-3</v>
      </c>
      <c r="F179" s="7">
        <v>1</v>
      </c>
      <c r="G179" s="7" t="b">
        <v>0</v>
      </c>
      <c r="H179" s="7">
        <v>170</v>
      </c>
      <c r="I179" s="7"/>
      <c r="J179" s="19">
        <v>170</v>
      </c>
      <c r="K179" s="152"/>
      <c r="L179" s="7" t="s">
        <v>602</v>
      </c>
      <c r="M179" s="12">
        <v>5</v>
      </c>
      <c r="N179" s="17">
        <v>-1</v>
      </c>
      <c r="O179" s="17">
        <v>151</v>
      </c>
      <c r="P179" s="12" t="s">
        <v>448</v>
      </c>
      <c r="Q179" s="12" t="s">
        <v>452</v>
      </c>
      <c r="R179" s="12" t="s">
        <v>446</v>
      </c>
      <c r="S179" s="7">
        <v>54030962</v>
      </c>
      <c r="T179" s="7" t="b">
        <v>1</v>
      </c>
      <c r="U179" s="11" t="s">
        <v>356</v>
      </c>
      <c r="V179" s="11" t="b">
        <v>0</v>
      </c>
      <c r="W179" s="11" t="b">
        <v>1</v>
      </c>
      <c r="X179" s="11" t="s">
        <v>618</v>
      </c>
      <c r="Y179" s="11" t="s">
        <v>619</v>
      </c>
      <c r="Z179" s="11" t="s">
        <v>620</v>
      </c>
      <c r="AA179" s="11" t="s">
        <v>621</v>
      </c>
      <c r="AB179" s="11" t="s">
        <v>689</v>
      </c>
      <c r="AC179" s="11" t="s">
        <v>658</v>
      </c>
      <c r="AD179" s="11" t="s">
        <v>624</v>
      </c>
      <c r="AE179" s="11" t="s">
        <v>625</v>
      </c>
      <c r="AF179" s="18" t="s">
        <v>626</v>
      </c>
    </row>
    <row r="180" spans="1:32" s="8" customFormat="1" x14ac:dyDescent="0.35">
      <c r="A180" s="7">
        <v>257</v>
      </c>
      <c r="B180" s="7" t="b">
        <v>1</v>
      </c>
      <c r="C180" s="7" t="b">
        <v>0</v>
      </c>
      <c r="D180" s="7">
        <v>130</v>
      </c>
      <c r="E180" s="7">
        <v>41</v>
      </c>
      <c r="F180" s="7">
        <v>1</v>
      </c>
      <c r="G180" s="7" t="b">
        <v>1</v>
      </c>
      <c r="H180" s="7">
        <v>171</v>
      </c>
      <c r="I180" s="7"/>
      <c r="J180" s="19">
        <v>171</v>
      </c>
      <c r="K180" s="152"/>
      <c r="L180" s="7" t="s">
        <v>575</v>
      </c>
      <c r="M180" s="12">
        <v>3</v>
      </c>
      <c r="N180" s="17">
        <v>-9</v>
      </c>
      <c r="O180" s="17">
        <v>147</v>
      </c>
      <c r="P180" s="12" t="s">
        <v>444</v>
      </c>
      <c r="Q180" s="12" t="s">
        <v>445</v>
      </c>
      <c r="R180" s="12" t="s">
        <v>449</v>
      </c>
      <c r="S180" s="7">
        <v>1018596180</v>
      </c>
      <c r="T180" s="7" t="b">
        <v>0</v>
      </c>
      <c r="U180" s="11" t="s">
        <v>352</v>
      </c>
      <c r="V180" s="11" t="b">
        <v>0</v>
      </c>
      <c r="W180" s="11" t="b">
        <v>0</v>
      </c>
      <c r="X180" s="11" t="s">
        <v>687</v>
      </c>
      <c r="Y180" s="11" t="s">
        <v>619</v>
      </c>
      <c r="Z180" s="11" t="s">
        <v>709</v>
      </c>
      <c r="AA180" s="11" t="s">
        <v>660</v>
      </c>
      <c r="AB180" s="11" t="s">
        <v>622</v>
      </c>
      <c r="AC180" s="11" t="s">
        <v>658</v>
      </c>
      <c r="AD180" s="11" t="s">
        <v>659</v>
      </c>
      <c r="AE180" s="11" t="s">
        <v>713</v>
      </c>
      <c r="AF180" s="18" t="s">
        <v>626</v>
      </c>
    </row>
    <row r="181" spans="1:32" x14ac:dyDescent="0.35">
      <c r="A181" s="3">
        <v>191</v>
      </c>
      <c r="B181" s="7" t="b">
        <v>1</v>
      </c>
      <c r="C181" s="7" t="b">
        <v>0</v>
      </c>
      <c r="D181" s="7">
        <v>175</v>
      </c>
      <c r="E181" s="7">
        <v>-3</v>
      </c>
      <c r="F181" s="7">
        <v>1</v>
      </c>
      <c r="G181" s="7" t="b">
        <v>0</v>
      </c>
      <c r="H181" s="7">
        <v>172</v>
      </c>
      <c r="I181" s="7"/>
      <c r="J181" s="19">
        <v>172</v>
      </c>
      <c r="K181" s="152"/>
      <c r="L181" s="7" t="s">
        <v>613</v>
      </c>
      <c r="M181" s="12">
        <v>1</v>
      </c>
      <c r="N181" s="17">
        <v>-29</v>
      </c>
      <c r="O181" s="17">
        <v>145</v>
      </c>
      <c r="P181" s="12" t="s">
        <v>448</v>
      </c>
      <c r="Q181" s="12" t="s">
        <v>445</v>
      </c>
      <c r="R181" s="12" t="s">
        <v>446</v>
      </c>
      <c r="S181" s="7">
        <v>354006683</v>
      </c>
      <c r="T181" s="7" t="b">
        <v>0</v>
      </c>
      <c r="U181" s="11" t="s">
        <v>338</v>
      </c>
      <c r="V181" s="11" t="b">
        <v>0</v>
      </c>
      <c r="W181" s="11" t="b">
        <v>0</v>
      </c>
      <c r="X181" s="11" t="s">
        <v>687</v>
      </c>
      <c r="Y181" s="11" t="s">
        <v>619</v>
      </c>
      <c r="Z181" s="11" t="s">
        <v>620</v>
      </c>
      <c r="AA181" s="11" t="s">
        <v>621</v>
      </c>
      <c r="AB181" s="11" t="s">
        <v>622</v>
      </c>
      <c r="AC181" s="11" t="s">
        <v>623</v>
      </c>
      <c r="AD181" s="11" t="s">
        <v>659</v>
      </c>
      <c r="AE181" s="11" t="s">
        <v>713</v>
      </c>
      <c r="AF181" s="18" t="s">
        <v>690</v>
      </c>
    </row>
    <row r="182" spans="1:32" x14ac:dyDescent="0.35">
      <c r="A182" s="3">
        <v>296</v>
      </c>
      <c r="B182" s="7" t="b">
        <v>1</v>
      </c>
      <c r="C182" s="7" t="b">
        <v>0</v>
      </c>
      <c r="D182" s="7">
        <v>151</v>
      </c>
      <c r="E182" s="7">
        <v>22</v>
      </c>
      <c r="F182" s="7">
        <v>1</v>
      </c>
      <c r="G182" s="7" t="b">
        <v>1</v>
      </c>
      <c r="H182" s="7">
        <v>173</v>
      </c>
      <c r="I182" s="7"/>
      <c r="J182" s="19">
        <v>173</v>
      </c>
      <c r="K182" s="152"/>
      <c r="L182" s="7" t="s">
        <v>595</v>
      </c>
      <c r="M182" s="12">
        <v>2</v>
      </c>
      <c r="N182" s="17">
        <v>-23</v>
      </c>
      <c r="O182" s="17">
        <v>133</v>
      </c>
      <c r="P182" s="12" t="s">
        <v>448</v>
      </c>
      <c r="Q182" s="12" t="s">
        <v>445</v>
      </c>
      <c r="R182" s="12" t="s">
        <v>448</v>
      </c>
      <c r="S182" s="7">
        <v>319059920</v>
      </c>
      <c r="T182" s="7" t="b">
        <v>1</v>
      </c>
      <c r="U182" s="11" t="s">
        <v>352</v>
      </c>
      <c r="V182" s="11" t="b">
        <v>0</v>
      </c>
      <c r="W182" s="11" t="b">
        <v>0</v>
      </c>
      <c r="X182" s="11" t="s">
        <v>618</v>
      </c>
      <c r="Y182" s="11" t="s">
        <v>619</v>
      </c>
      <c r="Z182" s="11" t="s">
        <v>620</v>
      </c>
      <c r="AA182" s="11" t="s">
        <v>621</v>
      </c>
      <c r="AB182" s="11" t="s">
        <v>622</v>
      </c>
      <c r="AC182" s="11" t="s">
        <v>658</v>
      </c>
      <c r="AD182" s="11" t="s">
        <v>659</v>
      </c>
      <c r="AE182" s="11" t="s">
        <v>713</v>
      </c>
      <c r="AF182" s="18" t="s">
        <v>626</v>
      </c>
    </row>
    <row r="183" spans="1:32" x14ac:dyDescent="0.35">
      <c r="A183" s="3">
        <v>309</v>
      </c>
      <c r="B183" s="7" t="b">
        <v>1</v>
      </c>
      <c r="C183" s="7" t="b">
        <v>0</v>
      </c>
      <c r="D183" s="7">
        <v>155</v>
      </c>
      <c r="E183" s="7">
        <v>19</v>
      </c>
      <c r="F183" s="7">
        <v>1</v>
      </c>
      <c r="G183" s="7" t="b">
        <v>0</v>
      </c>
      <c r="H183" s="7">
        <v>174</v>
      </c>
      <c r="I183" s="7"/>
      <c r="J183" s="19">
        <v>174</v>
      </c>
      <c r="K183" s="152"/>
      <c r="L183" s="7" t="s">
        <v>588</v>
      </c>
      <c r="M183" s="12">
        <v>3</v>
      </c>
      <c r="N183" s="17">
        <v>-7</v>
      </c>
      <c r="O183" s="17">
        <v>129</v>
      </c>
      <c r="P183" s="12" t="s">
        <v>444</v>
      </c>
      <c r="Q183" s="12" t="s">
        <v>452</v>
      </c>
      <c r="R183" s="12" t="s">
        <v>446</v>
      </c>
      <c r="S183" s="7">
        <v>2015847257</v>
      </c>
      <c r="T183" s="7" t="b">
        <v>0</v>
      </c>
      <c r="U183" s="11" t="s">
        <v>356</v>
      </c>
      <c r="V183" s="11" t="b">
        <v>0</v>
      </c>
      <c r="W183" s="11" t="b">
        <v>1</v>
      </c>
      <c r="X183" s="11" t="s">
        <v>687</v>
      </c>
      <c r="Y183" s="11" t="s">
        <v>619</v>
      </c>
      <c r="Z183" s="11" t="s">
        <v>620</v>
      </c>
      <c r="AA183" s="11" t="s">
        <v>660</v>
      </c>
      <c r="AB183" s="11" t="s">
        <v>622</v>
      </c>
      <c r="AC183" s="11" t="s">
        <v>658</v>
      </c>
      <c r="AD183" s="11" t="s">
        <v>659</v>
      </c>
      <c r="AE183" s="11" t="s">
        <v>625</v>
      </c>
      <c r="AF183" s="18" t="s">
        <v>626</v>
      </c>
    </row>
    <row r="184" spans="1:32" x14ac:dyDescent="0.35">
      <c r="A184" s="3">
        <v>308</v>
      </c>
      <c r="B184" s="7" t="b">
        <v>1</v>
      </c>
      <c r="C184" s="7" t="b">
        <v>0</v>
      </c>
      <c r="D184" s="7">
        <v>180</v>
      </c>
      <c r="E184" s="7">
        <v>-5</v>
      </c>
      <c r="F184" s="7">
        <v>1</v>
      </c>
      <c r="G184" s="7" t="b">
        <v>1</v>
      </c>
      <c r="H184" s="7">
        <v>175</v>
      </c>
      <c r="I184" s="7"/>
      <c r="J184" s="19">
        <v>175</v>
      </c>
      <c r="K184" s="152"/>
      <c r="L184" s="7" t="s">
        <v>610</v>
      </c>
      <c r="M184" s="12">
        <v>4</v>
      </c>
      <c r="N184" s="17">
        <v>15</v>
      </c>
      <c r="O184" s="17">
        <v>123</v>
      </c>
      <c r="P184" s="12" t="s">
        <v>448</v>
      </c>
      <c r="Q184" s="12" t="s">
        <v>452</v>
      </c>
      <c r="R184" s="12" t="s">
        <v>446</v>
      </c>
      <c r="S184" s="7">
        <v>1167906868</v>
      </c>
      <c r="T184" s="7" t="b">
        <v>1</v>
      </c>
      <c r="U184" s="11" t="s">
        <v>350</v>
      </c>
      <c r="V184" s="11" t="b">
        <v>0</v>
      </c>
      <c r="W184" s="11" t="b">
        <v>0</v>
      </c>
      <c r="X184" s="11" t="s">
        <v>618</v>
      </c>
      <c r="Y184" s="11" t="s">
        <v>619</v>
      </c>
      <c r="Z184" s="11" t="s">
        <v>620</v>
      </c>
      <c r="AA184" s="11" t="s">
        <v>660</v>
      </c>
      <c r="AB184" s="11" t="s">
        <v>622</v>
      </c>
      <c r="AC184" s="11" t="s">
        <v>623</v>
      </c>
      <c r="AD184" s="11" t="s">
        <v>659</v>
      </c>
      <c r="AE184" s="11" t="s">
        <v>625</v>
      </c>
      <c r="AF184" s="18" t="s">
        <v>690</v>
      </c>
    </row>
    <row r="185" spans="1:32" x14ac:dyDescent="0.35">
      <c r="A185" s="3">
        <v>225</v>
      </c>
      <c r="B185" s="7" t="b">
        <v>1</v>
      </c>
      <c r="C185" s="7" t="b">
        <v>0</v>
      </c>
      <c r="D185" s="7">
        <v>165</v>
      </c>
      <c r="E185" s="7">
        <v>11</v>
      </c>
      <c r="F185" s="7">
        <v>1</v>
      </c>
      <c r="G185" s="7" t="b">
        <v>0</v>
      </c>
      <c r="H185" s="7">
        <v>176</v>
      </c>
      <c r="I185" s="7"/>
      <c r="J185" s="19">
        <v>176</v>
      </c>
      <c r="K185" s="152"/>
      <c r="L185" s="7" t="s">
        <v>587</v>
      </c>
      <c r="M185" s="12">
        <v>5</v>
      </c>
      <c r="N185" s="17">
        <v>7</v>
      </c>
      <c r="O185" s="17">
        <v>117</v>
      </c>
      <c r="P185" s="12" t="s">
        <v>444</v>
      </c>
      <c r="Q185" s="12" t="s">
        <v>452</v>
      </c>
      <c r="R185" s="12" t="s">
        <v>448</v>
      </c>
      <c r="S185" s="7">
        <v>2124058668</v>
      </c>
      <c r="T185" s="7" t="b">
        <v>1</v>
      </c>
      <c r="U185" s="11" t="s">
        <v>342</v>
      </c>
      <c r="V185" s="11" t="b">
        <v>0</v>
      </c>
      <c r="W185" s="11" t="b">
        <v>1</v>
      </c>
      <c r="X185" s="11" t="s">
        <v>618</v>
      </c>
      <c r="Y185" s="11" t="s">
        <v>688</v>
      </c>
      <c r="Z185" s="11" t="s">
        <v>709</v>
      </c>
      <c r="AA185" s="11" t="s">
        <v>660</v>
      </c>
      <c r="AB185" s="11" t="s">
        <v>622</v>
      </c>
      <c r="AC185" s="11" t="s">
        <v>658</v>
      </c>
      <c r="AD185" s="11" t="s">
        <v>659</v>
      </c>
      <c r="AE185" s="11" t="s">
        <v>713</v>
      </c>
      <c r="AF185" s="18" t="s">
        <v>626</v>
      </c>
    </row>
    <row r="186" spans="1:32" x14ac:dyDescent="0.35">
      <c r="A186" s="3">
        <v>72</v>
      </c>
      <c r="B186" s="7" t="b">
        <v>1</v>
      </c>
      <c r="C186" s="7" t="b">
        <v>0</v>
      </c>
      <c r="D186" s="7">
        <v>178</v>
      </c>
      <c r="E186" s="7">
        <v>-1</v>
      </c>
      <c r="F186" s="7">
        <v>1</v>
      </c>
      <c r="G186" s="7" t="b">
        <v>1</v>
      </c>
      <c r="H186" s="7">
        <v>177</v>
      </c>
      <c r="I186" s="7"/>
      <c r="J186" s="19">
        <v>177</v>
      </c>
      <c r="K186" s="152"/>
      <c r="L186" s="7" t="s">
        <v>612</v>
      </c>
      <c r="M186" s="12">
        <v>2</v>
      </c>
      <c r="N186" s="17">
        <v>-15</v>
      </c>
      <c r="O186" s="17">
        <v>113</v>
      </c>
      <c r="P186" s="12" t="s">
        <v>444</v>
      </c>
      <c r="Q186" s="12" t="s">
        <v>452</v>
      </c>
      <c r="R186" s="12" t="s">
        <v>446</v>
      </c>
      <c r="S186" s="7">
        <v>938390206</v>
      </c>
      <c r="T186" s="7" t="b">
        <v>1</v>
      </c>
      <c r="U186" s="11" t="s">
        <v>362</v>
      </c>
      <c r="V186" s="11" t="b">
        <v>0</v>
      </c>
      <c r="W186" s="11" t="b">
        <v>0</v>
      </c>
      <c r="X186" s="11" t="s">
        <v>618</v>
      </c>
      <c r="Y186" s="11" t="s">
        <v>619</v>
      </c>
      <c r="Z186" s="11" t="s">
        <v>620</v>
      </c>
      <c r="AA186" s="11" t="s">
        <v>621</v>
      </c>
      <c r="AB186" s="11" t="s">
        <v>622</v>
      </c>
      <c r="AC186" s="11" t="s">
        <v>623</v>
      </c>
      <c r="AD186" s="11" t="s">
        <v>659</v>
      </c>
      <c r="AE186" s="11" t="s">
        <v>713</v>
      </c>
      <c r="AF186" s="18" t="s">
        <v>690</v>
      </c>
    </row>
    <row r="187" spans="1:32" x14ac:dyDescent="0.35">
      <c r="A187" s="3">
        <v>264</v>
      </c>
      <c r="B187" s="7" t="b">
        <v>1</v>
      </c>
      <c r="C187" s="7" t="b">
        <v>0</v>
      </c>
      <c r="D187" s="7">
        <v>151</v>
      </c>
      <c r="E187" s="7">
        <v>26</v>
      </c>
      <c r="F187" s="7">
        <v>2</v>
      </c>
      <c r="G187" s="7" t="b">
        <v>1</v>
      </c>
      <c r="H187" s="7">
        <v>178</v>
      </c>
      <c r="I187" s="7"/>
      <c r="J187" s="19">
        <v>177</v>
      </c>
      <c r="K187" s="152"/>
      <c r="L187" s="7" t="s">
        <v>582</v>
      </c>
      <c r="M187" s="12">
        <v>4</v>
      </c>
      <c r="N187" s="17">
        <v>7</v>
      </c>
      <c r="O187" s="17">
        <v>113</v>
      </c>
      <c r="P187" s="12" t="s">
        <v>444</v>
      </c>
      <c r="Q187" s="12" t="s">
        <v>452</v>
      </c>
      <c r="R187" s="12" t="s">
        <v>446</v>
      </c>
      <c r="S187" s="7">
        <v>859032459</v>
      </c>
      <c r="T187" s="7" t="b">
        <v>1</v>
      </c>
      <c r="U187" s="11" t="s">
        <v>362</v>
      </c>
      <c r="V187" s="11" t="b">
        <v>0</v>
      </c>
      <c r="W187" s="11" t="b">
        <v>0</v>
      </c>
      <c r="X187" s="11" t="s">
        <v>618</v>
      </c>
      <c r="Y187" s="11" t="s">
        <v>619</v>
      </c>
      <c r="Z187" s="11" t="s">
        <v>620</v>
      </c>
      <c r="AA187" s="11" t="s">
        <v>660</v>
      </c>
      <c r="AB187" s="11" t="s">
        <v>622</v>
      </c>
      <c r="AC187" s="11" t="s">
        <v>658</v>
      </c>
      <c r="AD187" s="11" t="s">
        <v>659</v>
      </c>
      <c r="AE187" s="11" t="s">
        <v>625</v>
      </c>
      <c r="AF187" s="18" t="s">
        <v>626</v>
      </c>
    </row>
    <row r="188" spans="1:32" x14ac:dyDescent="0.35">
      <c r="A188" s="3">
        <v>62</v>
      </c>
      <c r="B188" s="7" t="b">
        <v>1</v>
      </c>
      <c r="C188" s="7" t="b">
        <v>0</v>
      </c>
      <c r="D188" s="7">
        <v>174</v>
      </c>
      <c r="E188" s="7">
        <v>5</v>
      </c>
      <c r="F188" s="7">
        <v>1</v>
      </c>
      <c r="G188" s="7" t="b">
        <v>0</v>
      </c>
      <c r="H188" s="7">
        <v>179</v>
      </c>
      <c r="I188" s="7"/>
      <c r="J188" s="19">
        <v>179</v>
      </c>
      <c r="K188" s="152"/>
      <c r="L188" s="7" t="s">
        <v>606</v>
      </c>
      <c r="M188" s="12">
        <v>3</v>
      </c>
      <c r="N188" s="17">
        <v>-1</v>
      </c>
      <c r="O188" s="17">
        <v>109</v>
      </c>
      <c r="P188" s="12" t="s">
        <v>448</v>
      </c>
      <c r="Q188" s="12" t="s">
        <v>445</v>
      </c>
      <c r="R188" s="12" t="s">
        <v>448</v>
      </c>
      <c r="S188" s="7">
        <v>1558689043</v>
      </c>
      <c r="T188" s="7" t="b">
        <v>1</v>
      </c>
      <c r="U188" s="11" t="s">
        <v>344</v>
      </c>
      <c r="V188" s="11" t="b">
        <v>0</v>
      </c>
      <c r="W188" s="11" t="b">
        <v>1</v>
      </c>
      <c r="X188" s="11" t="s">
        <v>618</v>
      </c>
      <c r="Y188" s="11" t="s">
        <v>619</v>
      </c>
      <c r="Z188" s="11" t="s">
        <v>620</v>
      </c>
      <c r="AA188" s="11" t="s">
        <v>660</v>
      </c>
      <c r="AB188" s="11" t="s">
        <v>622</v>
      </c>
      <c r="AC188" s="11" t="s">
        <v>623</v>
      </c>
      <c r="AD188" s="11" t="s">
        <v>659</v>
      </c>
      <c r="AE188" s="11" t="s">
        <v>625</v>
      </c>
      <c r="AF188" s="18" t="s">
        <v>626</v>
      </c>
    </row>
    <row r="189" spans="1:32" x14ac:dyDescent="0.35">
      <c r="A189" s="3">
        <v>263</v>
      </c>
      <c r="B189" s="7" t="b">
        <v>1</v>
      </c>
      <c r="C189" s="7" t="b">
        <v>0</v>
      </c>
      <c r="D189" s="7">
        <v>165</v>
      </c>
      <c r="E189" s="7">
        <v>15</v>
      </c>
      <c r="F189" s="7">
        <v>1</v>
      </c>
      <c r="G189" s="7" t="b">
        <v>1</v>
      </c>
      <c r="H189" s="7">
        <v>180</v>
      </c>
      <c r="I189" s="7"/>
      <c r="J189" s="19">
        <v>180</v>
      </c>
      <c r="K189" s="152"/>
      <c r="L189" s="7" t="s">
        <v>601</v>
      </c>
      <c r="M189" s="12">
        <v>3</v>
      </c>
      <c r="N189" s="17">
        <v>-7</v>
      </c>
      <c r="O189" s="17">
        <v>103</v>
      </c>
      <c r="P189" s="12" t="s">
        <v>444</v>
      </c>
      <c r="Q189" s="12" t="s">
        <v>452</v>
      </c>
      <c r="R189" s="12" t="s">
        <v>446</v>
      </c>
      <c r="S189" s="7">
        <v>1282830375</v>
      </c>
      <c r="T189" s="7" t="b">
        <v>0</v>
      </c>
      <c r="U189" s="11" t="s">
        <v>360</v>
      </c>
      <c r="V189" s="11" t="b">
        <v>0</v>
      </c>
      <c r="W189" s="11" t="b">
        <v>0</v>
      </c>
      <c r="X189" s="11" t="s">
        <v>687</v>
      </c>
      <c r="Y189" s="11" t="s">
        <v>619</v>
      </c>
      <c r="Z189" s="11" t="s">
        <v>620</v>
      </c>
      <c r="AA189" s="11" t="s">
        <v>660</v>
      </c>
      <c r="AB189" s="11" t="s">
        <v>622</v>
      </c>
      <c r="AC189" s="11" t="s">
        <v>658</v>
      </c>
      <c r="AD189" s="11" t="s">
        <v>659</v>
      </c>
      <c r="AE189" s="11" t="s">
        <v>625</v>
      </c>
      <c r="AF189" s="18" t="s">
        <v>626</v>
      </c>
    </row>
    <row r="190" spans="1:32" x14ac:dyDescent="0.35">
      <c r="A190" s="3">
        <v>288</v>
      </c>
      <c r="B190" s="7" t="b">
        <v>1</v>
      </c>
      <c r="C190" s="7" t="b">
        <v>0</v>
      </c>
      <c r="D190" s="7">
        <v>175</v>
      </c>
      <c r="E190" s="7">
        <v>6</v>
      </c>
      <c r="F190" s="7">
        <v>1</v>
      </c>
      <c r="G190" s="7" t="b">
        <v>0</v>
      </c>
      <c r="H190" s="7">
        <v>181</v>
      </c>
      <c r="I190" s="7"/>
      <c r="J190" s="19">
        <v>181</v>
      </c>
      <c r="K190" s="152"/>
      <c r="L190" s="7" t="s">
        <v>608</v>
      </c>
      <c r="M190" s="12">
        <v>3</v>
      </c>
      <c r="N190" s="17">
        <v>-9</v>
      </c>
      <c r="O190" s="17">
        <v>97</v>
      </c>
      <c r="P190" s="12" t="s">
        <v>448</v>
      </c>
      <c r="Q190" s="12" t="s">
        <v>445</v>
      </c>
      <c r="R190" s="12" t="s">
        <v>446</v>
      </c>
      <c r="S190" s="7">
        <v>416290655</v>
      </c>
      <c r="T190" s="7" t="b">
        <v>0</v>
      </c>
      <c r="U190" s="11" t="s">
        <v>352</v>
      </c>
      <c r="V190" s="11" t="b">
        <v>0</v>
      </c>
      <c r="W190" s="11" t="b">
        <v>0</v>
      </c>
      <c r="X190" s="11" t="s">
        <v>687</v>
      </c>
      <c r="Y190" s="11" t="s">
        <v>619</v>
      </c>
      <c r="Z190" s="11" t="s">
        <v>709</v>
      </c>
      <c r="AA190" s="11" t="s">
        <v>660</v>
      </c>
      <c r="AB190" s="11" t="s">
        <v>622</v>
      </c>
      <c r="AC190" s="11" t="s">
        <v>658</v>
      </c>
      <c r="AD190" s="11" t="s">
        <v>659</v>
      </c>
      <c r="AE190" s="11" t="s">
        <v>713</v>
      </c>
      <c r="AF190" s="18" t="s">
        <v>626</v>
      </c>
    </row>
    <row r="191" spans="1:32" x14ac:dyDescent="0.35">
      <c r="A191" s="3">
        <v>300</v>
      </c>
      <c r="B191" s="7" t="b">
        <v>1</v>
      </c>
      <c r="C191" s="7" t="b">
        <v>0</v>
      </c>
      <c r="D191" s="7">
        <v>180</v>
      </c>
      <c r="E191" s="7">
        <v>2</v>
      </c>
      <c r="F191" s="7">
        <v>1</v>
      </c>
      <c r="G191" s="7" t="b">
        <v>1</v>
      </c>
      <c r="H191" s="7">
        <v>182</v>
      </c>
      <c r="I191" s="7"/>
      <c r="J191" s="19">
        <v>182</v>
      </c>
      <c r="K191" s="152"/>
      <c r="L191" s="7" t="s">
        <v>609</v>
      </c>
      <c r="M191" s="12">
        <v>5</v>
      </c>
      <c r="N191" s="17">
        <v>-5</v>
      </c>
      <c r="O191" s="17">
        <v>92</v>
      </c>
      <c r="P191" s="12" t="s">
        <v>448</v>
      </c>
      <c r="Q191" s="12" t="s">
        <v>452</v>
      </c>
      <c r="R191" s="12" t="s">
        <v>448</v>
      </c>
      <c r="S191" s="7">
        <v>175925038</v>
      </c>
      <c r="T191" s="7" t="b">
        <v>1</v>
      </c>
      <c r="U191" s="11" t="s">
        <v>356</v>
      </c>
      <c r="V191" s="11" t="b">
        <v>0</v>
      </c>
      <c r="W191" s="11" t="b">
        <v>1</v>
      </c>
      <c r="X191" s="11" t="s">
        <v>618</v>
      </c>
      <c r="Y191" s="11" t="s">
        <v>668</v>
      </c>
      <c r="Z191" s="11" t="s">
        <v>730</v>
      </c>
      <c r="AA191" s="11" t="s">
        <v>698</v>
      </c>
      <c r="AB191" s="11" t="s">
        <v>665</v>
      </c>
      <c r="AC191" s="11" t="s">
        <v>655</v>
      </c>
      <c r="AD191" s="11" t="s">
        <v>696</v>
      </c>
      <c r="AE191" s="11" t="s">
        <v>679</v>
      </c>
      <c r="AF191" s="18" t="s">
        <v>666</v>
      </c>
    </row>
    <row r="192" spans="1:32" x14ac:dyDescent="0.35">
      <c r="A192" s="3">
        <v>283</v>
      </c>
      <c r="B192" s="7" t="b">
        <v>1</v>
      </c>
      <c r="C192" s="7" t="b">
        <v>0</v>
      </c>
      <c r="D192" s="7">
        <v>182</v>
      </c>
      <c r="E192" s="7">
        <v>1</v>
      </c>
      <c r="F192" s="7">
        <v>1</v>
      </c>
      <c r="G192" s="7" t="b">
        <v>0</v>
      </c>
      <c r="H192" s="7">
        <v>183</v>
      </c>
      <c r="I192" s="7"/>
      <c r="J192" s="19">
        <v>183</v>
      </c>
      <c r="K192" s="152"/>
      <c r="L192" s="7" t="s">
        <v>614</v>
      </c>
      <c r="M192" s="12">
        <v>3</v>
      </c>
      <c r="N192" s="17">
        <v>-7</v>
      </c>
      <c r="O192" s="17">
        <v>37</v>
      </c>
      <c r="P192" s="12" t="s">
        <v>444</v>
      </c>
      <c r="Q192" s="12" t="s">
        <v>445</v>
      </c>
      <c r="R192" s="12" t="s">
        <v>446</v>
      </c>
      <c r="S192" s="7">
        <v>1364902476</v>
      </c>
      <c r="T192" s="7" t="b">
        <v>0</v>
      </c>
      <c r="U192" s="11" t="s">
        <v>358</v>
      </c>
      <c r="V192" s="11" t="b">
        <v>0</v>
      </c>
      <c r="W192" s="11" t="b">
        <v>1</v>
      </c>
      <c r="X192" s="11" t="s">
        <v>687</v>
      </c>
      <c r="Y192" s="11" t="s">
        <v>619</v>
      </c>
      <c r="Z192" s="11" t="s">
        <v>709</v>
      </c>
      <c r="AA192" s="11" t="s">
        <v>621</v>
      </c>
      <c r="AB192" s="11" t="s">
        <v>622</v>
      </c>
      <c r="AC192" s="11" t="s">
        <v>623</v>
      </c>
      <c r="AD192" s="11" t="s">
        <v>659</v>
      </c>
      <c r="AE192" s="11" t="s">
        <v>625</v>
      </c>
      <c r="AF192" s="18" t="s">
        <v>690</v>
      </c>
    </row>
    <row r="193" spans="1:32" x14ac:dyDescent="0.35">
      <c r="A193" s="3">
        <v>204</v>
      </c>
      <c r="B193" s="7" t="b">
        <v>1</v>
      </c>
      <c r="C193" s="7" t="b">
        <v>0</v>
      </c>
      <c r="D193" s="7">
        <v>183</v>
      </c>
      <c r="E193" s="7">
        <v>1</v>
      </c>
      <c r="F193" s="7">
        <v>1</v>
      </c>
      <c r="G193" s="7" t="b">
        <v>1</v>
      </c>
      <c r="H193" s="7">
        <v>184</v>
      </c>
      <c r="I193" s="7"/>
      <c r="J193" s="19">
        <v>184</v>
      </c>
      <c r="K193" s="152"/>
      <c r="L193" s="7" t="s">
        <v>615</v>
      </c>
      <c r="M193" s="12">
        <v>5</v>
      </c>
      <c r="N193" s="17">
        <v>25</v>
      </c>
      <c r="O193" s="17">
        <v>-43</v>
      </c>
      <c r="P193" s="12" t="s">
        <v>448</v>
      </c>
      <c r="Q193" s="12" t="s">
        <v>445</v>
      </c>
      <c r="R193" s="12" t="s">
        <v>446</v>
      </c>
      <c r="S193" s="7">
        <v>1221620670</v>
      </c>
      <c r="T193" s="7" t="b">
        <v>0</v>
      </c>
      <c r="U193" s="11" t="s">
        <v>348</v>
      </c>
      <c r="V193" s="11" t="b">
        <v>0</v>
      </c>
      <c r="W193" s="11" t="b">
        <v>0</v>
      </c>
      <c r="X193" s="11" t="s">
        <v>618</v>
      </c>
      <c r="Y193" s="11" t="s">
        <v>619</v>
      </c>
      <c r="Z193" s="11" t="s">
        <v>709</v>
      </c>
      <c r="AA193" s="11" t="s">
        <v>660</v>
      </c>
      <c r="AB193" s="11" t="s">
        <v>622</v>
      </c>
      <c r="AC193" s="11" t="s">
        <v>623</v>
      </c>
      <c r="AD193" s="11" t="s">
        <v>659</v>
      </c>
      <c r="AE193" s="11" t="s">
        <v>625</v>
      </c>
      <c r="AF193" s="18" t="s">
        <v>690</v>
      </c>
    </row>
    <row r="194" spans="1:32" x14ac:dyDescent="0.35">
      <c r="A194" s="3">
        <v>319</v>
      </c>
      <c r="B194" s="7" t="b">
        <v>1</v>
      </c>
      <c r="C194" s="7" t="b">
        <v>0</v>
      </c>
      <c r="D194" s="7">
        <v>184</v>
      </c>
      <c r="E194" s="7">
        <v>1</v>
      </c>
      <c r="F194" s="7">
        <v>1</v>
      </c>
      <c r="G194" s="7" t="b">
        <v>0</v>
      </c>
      <c r="H194" s="7">
        <v>185</v>
      </c>
      <c r="I194" s="7"/>
      <c r="J194" s="146">
        <v>185</v>
      </c>
      <c r="K194" s="154"/>
      <c r="L194" s="147" t="s">
        <v>616</v>
      </c>
      <c r="M194" s="157">
        <v>7</v>
      </c>
      <c r="N194" s="155">
        <v>15</v>
      </c>
      <c r="O194" s="155">
        <v>-203</v>
      </c>
      <c r="P194" s="157" t="s">
        <v>444</v>
      </c>
      <c r="Q194" s="157" t="s">
        <v>1</v>
      </c>
      <c r="R194" s="157" t="s">
        <v>449</v>
      </c>
      <c r="S194" s="147">
        <v>1647163400</v>
      </c>
      <c r="T194" s="147" t="b">
        <v>0</v>
      </c>
      <c r="U194" s="150" t="s">
        <v>1</v>
      </c>
      <c r="V194" s="150" t="b">
        <v>0</v>
      </c>
      <c r="W194" s="150" t="b">
        <v>0</v>
      </c>
      <c r="X194" s="150" t="s">
        <v>687</v>
      </c>
      <c r="Y194" s="150" t="s">
        <v>688</v>
      </c>
      <c r="Z194" s="150" t="s">
        <v>709</v>
      </c>
      <c r="AA194" s="150" t="s">
        <v>660</v>
      </c>
      <c r="AB194" s="150" t="s">
        <v>689</v>
      </c>
      <c r="AC194" s="150" t="s">
        <v>658</v>
      </c>
      <c r="AD194" s="150" t="s">
        <v>624</v>
      </c>
      <c r="AE194" s="150" t="s">
        <v>625</v>
      </c>
      <c r="AF194" s="151" t="s">
        <v>626</v>
      </c>
    </row>
  </sheetData>
  <mergeCells count="1">
    <mergeCell ref="A6:U6"/>
  </mergeCells>
  <conditionalFormatting sqref="J10:R194">
    <cfRule type="expression" dxfId="26" priority="6">
      <formula>$G10</formula>
    </cfRule>
  </conditionalFormatting>
  <conditionalFormatting sqref="J10:AF194">
    <cfRule type="expression" dxfId="25" priority="7">
      <formula>NOT($T10)</formula>
    </cfRule>
  </conditionalFormatting>
  <conditionalFormatting sqref="L10:L194">
    <cfRule type="expression" dxfId="24" priority="8">
      <formula>NOT($B10)</formula>
    </cfRule>
  </conditionalFormatting>
  <conditionalFormatting sqref="O180:T180">
    <cfRule type="expression" dxfId="23" priority="55">
      <formula>AND(#REF!,NOT(#REF!))</formula>
    </cfRule>
  </conditionalFormatting>
  <conditionalFormatting sqref="U10:U194">
    <cfRule type="expression" dxfId="22" priority="22">
      <formula>V10</formula>
    </cfRule>
    <cfRule type="expression" dxfId="21" priority="23">
      <formula>NOT(V10)</formula>
    </cfRule>
    <cfRule type="expression" dxfId="20" priority="24">
      <formula>W10</formula>
    </cfRule>
  </conditionalFormatting>
  <conditionalFormatting sqref="U180:AF180 V181:W194">
    <cfRule type="expression" dxfId="19" priority="27">
      <formula>AND($B180,NOT(#REF!))</formula>
    </cfRule>
  </conditionalFormatting>
  <conditionalFormatting sqref="X10:AF194">
    <cfRule type="expression" dxfId="18" priority="25">
      <formula>LEFT(X10,3)&lt;&gt;X$1</formula>
    </cfRule>
    <cfRule type="expression" dxfId="1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L11" sqref="L11"/>
    </sheetView>
  </sheetViews>
  <sheetFormatPr defaultColWidth="9.08984375" defaultRowHeight="14.5" outlineLevelRow="1" outlineLevelCol="1" x14ac:dyDescent="0.35"/>
  <cols>
    <col min="1" max="2" width="9.08984375" style="3" hidden="1" customWidth="1" outlineLevel="1"/>
    <col min="3" max="8" width="9.08984375" hidden="1" customWidth="1" outlineLevel="1"/>
    <col min="9" max="12" width="9.08984375" style="3" hidden="1" customWidth="1" outlineLevel="1"/>
    <col min="13" max="13" width="10.90625" style="3" hidden="1" customWidth="1" outlineLevel="1"/>
    <col min="14" max="14" width="18.36328125" style="3" hidden="1" customWidth="1" outlineLevel="1"/>
    <col min="15" max="15" width="15.54296875" style="3" hidden="1" customWidth="1" outlineLevel="1"/>
    <col min="16" max="17" width="9.08984375" style="3" hidden="1" customWidth="1" outlineLevel="1"/>
    <col min="18" max="18" width="6.6328125" style="4" bestFit="1" customWidth="1" collapsed="1"/>
    <col min="19" max="19" width="9.08984375" style="4" hidden="1" customWidth="1" outlineLevel="1"/>
    <col min="20" max="20" width="22.54296875" style="3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4" bestFit="1" customWidth="1"/>
    <col min="27" max="27" width="3.6328125" style="4" customWidth="1"/>
    <col min="28" max="28" width="9.08984375" style="3" hidden="1" customWidth="1" outlineLevel="1"/>
    <col min="29" max="29" width="9.36328125" style="71" hidden="1" customWidth="1" outlineLevel="1"/>
    <col min="30" max="31" width="9.08984375" style="3" hidden="1" customWidth="1" outlineLevel="1"/>
    <col min="32" max="32" width="8.6328125" style="4" hidden="1" customWidth="1" outlineLevel="1"/>
    <col min="33" max="33" width="9.08984375" style="3" hidden="1" customWidth="1" outlineLevel="1"/>
    <col min="34" max="34" width="9.90625" style="22" bestFit="1" customWidth="1" collapsed="1"/>
    <col min="35" max="35" width="11.08984375" style="4" hidden="1" customWidth="1" outlineLevel="1"/>
    <col min="36" max="37" width="9.08984375" style="4" hidden="1" customWidth="1" outlineLevel="1"/>
    <col min="38" max="46" width="7.54296875" style="4" hidden="1" customWidth="1" outlineLevel="1"/>
    <col min="47" max="47" width="9.08984375" style="3" collapsed="1"/>
    <col min="48" max="16384" width="9.08984375" style="3"/>
  </cols>
  <sheetData>
    <row r="1" spans="1:46" hidden="1" outlineLevel="1" x14ac:dyDescent="0.35">
      <c r="C1" s="3"/>
      <c r="D1" s="3"/>
      <c r="E1" s="3"/>
      <c r="F1" s="3"/>
      <c r="G1" s="3"/>
      <c r="H1" s="3"/>
      <c r="AL1" s="4" t="e" cm="1">
        <f t="array" ref="AL1">+TRANSPOSE(_xlfn.ANCHORARRAY(#REF!))</f>
        <v>#REF!</v>
      </c>
    </row>
    <row r="2" spans="1:46" hidden="1" outlineLevel="1" x14ac:dyDescent="0.35">
      <c r="B2" s="3">
        <f>_xlfn.CEILING.MATH(4%*COUNT(#REF!))</f>
        <v>0</v>
      </c>
      <c r="C2" s="3"/>
      <c r="D2" s="3"/>
      <c r="E2" s="3"/>
      <c r="F2" s="3"/>
      <c r="G2" s="3"/>
      <c r="H2" s="3"/>
      <c r="AL2" s="4" t="e" cm="1">
        <f t="array" ref="AL2">TRANSPOSE(_xlfn.ANCHORARRAY(#REF!))</f>
        <v>#REF!</v>
      </c>
    </row>
    <row r="3" spans="1:46" hidden="1" outlineLevel="1" x14ac:dyDescent="0.35">
      <c r="C3" s="3"/>
      <c r="D3" s="3"/>
      <c r="E3" s="3"/>
      <c r="F3" s="3"/>
      <c r="G3" s="3"/>
      <c r="H3" s="3"/>
    </row>
    <row r="4" spans="1:46" s="20" customFormat="1" ht="58" hidden="1" outlineLevel="1" x14ac:dyDescent="0.35">
      <c r="B4" s="89" t="s">
        <v>0</v>
      </c>
      <c r="C4" s="73"/>
      <c r="D4" s="73"/>
      <c r="E4" s="73"/>
      <c r="F4" s="73"/>
      <c r="G4" s="73"/>
      <c r="H4" s="73"/>
      <c r="I4" s="73" t="s">
        <v>1</v>
      </c>
      <c r="J4" s="73"/>
      <c r="K4" s="73"/>
      <c r="L4" s="73"/>
      <c r="M4" s="73"/>
      <c r="N4" s="73"/>
      <c r="O4" s="73"/>
      <c r="P4" s="73"/>
      <c r="Q4" s="73"/>
      <c r="R4" s="73" t="s">
        <v>2</v>
      </c>
      <c r="S4" s="73"/>
      <c r="T4" s="90" t="s">
        <v>3</v>
      </c>
      <c r="U4" s="73" t="s">
        <v>4</v>
      </c>
      <c r="V4" s="86" t="s">
        <v>5</v>
      </c>
      <c r="W4" s="86" t="s">
        <v>6</v>
      </c>
      <c r="X4" s="86" t="s">
        <v>7</v>
      </c>
      <c r="Y4" s="86" t="s">
        <v>8</v>
      </c>
      <c r="Z4" s="86" t="s">
        <v>9</v>
      </c>
      <c r="AA4" s="86"/>
      <c r="AB4" s="73" t="s">
        <v>11</v>
      </c>
      <c r="AC4" s="91" t="s">
        <v>12</v>
      </c>
      <c r="AD4" s="73" t="s">
        <v>13</v>
      </c>
      <c r="AE4" s="73" t="s">
        <v>14</v>
      </c>
      <c r="AF4" s="73" t="s">
        <v>15</v>
      </c>
      <c r="AG4" s="73" t="s">
        <v>16</v>
      </c>
      <c r="AH4" s="92" t="s">
        <v>17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72"/>
      <c r="AD5" s="13"/>
      <c r="AE5" s="13"/>
      <c r="AF5" s="13"/>
      <c r="AG5" s="13"/>
      <c r="AH5" s="72"/>
    </row>
    <row r="6" spans="1:46" ht="19.5" collapsed="1" x14ac:dyDescent="0.45">
      <c r="B6" s="159" t="str">
        <f ca="1">"HAT Footy Tipping " &amp; YEAR(NOW()) &amp; " - Round " &amp; ThisRoundNum &amp; " Group Results"</f>
        <v>HAT Footy Tipping 2024 - Round 22 Group Results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</row>
    <row r="7" spans="1:46" ht="30" x14ac:dyDescent="0.45">
      <c r="B7" s="87" t="s">
        <v>45</v>
      </c>
      <c r="C7" s="87">
        <f>INDEX(Groups[GroupID],MATCH($E$7,Groups[GroupName],0))</f>
        <v>22</v>
      </c>
      <c r="D7" s="87">
        <v>13</v>
      </c>
      <c r="E7" s="104" t="str" cm="1">
        <f t="array" ref="E7">INDEX(Groups!$B$2:$B$39,GroupResults!$D$7)</f>
        <v>Network Planning</v>
      </c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ht="19.5" x14ac:dyDescent="0.45">
      <c r="B8" s="87" t="s">
        <v>46</v>
      </c>
      <c r="C8" s="87">
        <f>MATCH(GroupID,zTippingResultsByGroup[GroupID],0)</f>
        <v>77</v>
      </c>
      <c r="D8" s="87"/>
      <c r="E8" s="87"/>
      <c r="F8" s="87"/>
      <c r="H8" s="87"/>
      <c r="I8" s="87"/>
      <c r="J8" s="87"/>
      <c r="K8" s="87">
        <f>MATCH(K$13,zTippingResultsByGroup[#Headers],0)</f>
        <v>3</v>
      </c>
      <c r="L8" s="87"/>
      <c r="M8" s="87"/>
      <c r="N8" s="87"/>
      <c r="O8" s="87"/>
      <c r="P8" s="87"/>
      <c r="Q8" s="87"/>
      <c r="R8" s="85"/>
      <c r="S8" s="85"/>
      <c r="T8" s="160"/>
      <c r="U8" s="160"/>
      <c r="V8" s="160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9.5" x14ac:dyDescent="0.45">
      <c r="B9" s="87"/>
      <c r="C9" s="87"/>
      <c r="D9" s="87"/>
      <c r="E9" s="87"/>
      <c r="F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</row>
    <row r="10" spans="1:46" s="59" customFormat="1" ht="58" hidden="1" outlineLevel="1" x14ac:dyDescent="0.35">
      <c r="B10" s="87"/>
      <c r="C10" s="87"/>
      <c r="D10" s="87" t="s">
        <v>47</v>
      </c>
      <c r="E10" s="87"/>
      <c r="F10" s="87"/>
      <c r="H10" s="87"/>
      <c r="I10" s="87"/>
      <c r="J10" s="87"/>
      <c r="K10" s="87" t="s">
        <v>45</v>
      </c>
      <c r="L10" s="87"/>
      <c r="M10" s="87"/>
      <c r="N10" s="87" t="s">
        <v>48</v>
      </c>
      <c r="O10" s="87" t="s">
        <v>4</v>
      </c>
      <c r="P10" s="87"/>
      <c r="Q10" s="87"/>
      <c r="R10" s="87"/>
      <c r="S10" s="87"/>
      <c r="T10" s="87"/>
      <c r="U10" s="87" t="s">
        <v>49</v>
      </c>
      <c r="V10" s="87" t="s">
        <v>50</v>
      </c>
      <c r="W10" s="87" t="s">
        <v>51</v>
      </c>
      <c r="X10" s="87" t="s">
        <v>52</v>
      </c>
      <c r="Y10" s="87" t="s">
        <v>8</v>
      </c>
      <c r="Z10" s="87" t="s">
        <v>9</v>
      </c>
      <c r="AA10" s="87" t="s">
        <v>7</v>
      </c>
      <c r="AB10" s="87" t="s">
        <v>53</v>
      </c>
      <c r="AC10" s="87"/>
      <c r="AD10" s="87"/>
      <c r="AE10" s="87"/>
      <c r="AF10" s="87"/>
      <c r="AG10" s="87"/>
      <c r="AH10" s="87" t="s">
        <v>54</v>
      </c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</row>
    <row r="11" spans="1:46" ht="15.5" hidden="1" outlineLevel="1" x14ac:dyDescent="0.35">
      <c r="B11" s="87">
        <f>MATCH(B$13,zTippingResultsByGroup[#Headers],0)</f>
        <v>6</v>
      </c>
      <c r="C11" s="59"/>
      <c r="D11" s="87">
        <f>MATCH(D$10,zTippingResultsByGroup[#Headers],0)</f>
        <v>23</v>
      </c>
      <c r="E11" s="87"/>
      <c r="F11" s="87"/>
      <c r="G11" s="87"/>
      <c r="H11" s="87"/>
      <c r="I11" s="87"/>
      <c r="J11" s="87"/>
      <c r="K11" s="87">
        <f>MATCH(K$10,zTippingResultsByGroup[#Headers],0)</f>
        <v>3</v>
      </c>
      <c r="L11" s="87"/>
      <c r="M11" s="87"/>
      <c r="N11" s="87">
        <f>MATCH(N$10,zTippingResultsByGroup[#Headers],0)</f>
        <v>7</v>
      </c>
      <c r="O11" s="87">
        <f>MATCH(O$10,zTippingResultsByGroup[#Headers],0)</f>
        <v>8</v>
      </c>
      <c r="P11" s="59"/>
      <c r="Q11" s="59"/>
      <c r="T11" s="75"/>
      <c r="U11" s="87">
        <f>MATCH(U$10,zTippingResultsByGroup[#Headers],0)</f>
        <v>27</v>
      </c>
      <c r="V11" s="87">
        <f>MATCH(V$10,zTippingResultsByGroup[#Headers],0)</f>
        <v>10</v>
      </c>
      <c r="W11" s="87">
        <f>MATCH(W$10,zTippingResultsByGroup[#Headers],0)</f>
        <v>11</v>
      </c>
      <c r="X11" s="87">
        <f>MATCH(X$10,zTippingResultsByGroup[#Headers],0)</f>
        <v>12</v>
      </c>
      <c r="Y11" s="87">
        <f>MATCH(Y$10,zTippingResultsByGroup[#Headers],0)</f>
        <v>13</v>
      </c>
      <c r="Z11" s="87">
        <f>MATCH(Z$10,zTippingResultsByGroup[#Headers],0)</f>
        <v>14</v>
      </c>
      <c r="AA11" s="87">
        <f>MATCH(AA$10,zTippingResultsByGroup[#Headers],0)</f>
        <v>16</v>
      </c>
      <c r="AB11" s="87">
        <f>MATCH(AB$10,zTippingResultsByGroup[#Headers],0)</f>
        <v>18</v>
      </c>
      <c r="AF11" s="3"/>
      <c r="AH11" s="87">
        <f>MATCH(AH$10,zTippingResultsByGroup[#Headers],0)</f>
        <v>24</v>
      </c>
    </row>
    <row r="12" spans="1:46" hidden="1" outlineLevel="1" x14ac:dyDescent="0.35">
      <c r="B12" s="87"/>
      <c r="C12" s="88"/>
      <c r="D12" s="88"/>
      <c r="E12" s="88"/>
      <c r="F12" s="88"/>
      <c r="G12" s="88"/>
      <c r="H12" s="88"/>
      <c r="I12" s="87"/>
      <c r="J12" s="87"/>
      <c r="K12" s="87"/>
      <c r="L12" s="87"/>
      <c r="M12" s="87"/>
      <c r="N12" s="87"/>
      <c r="O12" s="87"/>
      <c r="P12" s="87"/>
      <c r="Q12" s="87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72"/>
      <c r="AD12" s="13"/>
      <c r="AE12" s="13"/>
      <c r="AF12" s="13"/>
      <c r="AG12" s="13"/>
      <c r="AH12" s="72"/>
    </row>
    <row r="13" spans="1:46" s="6" customFormat="1" ht="52.5" collapsed="1" x14ac:dyDescent="0.35">
      <c r="B13" s="5" t="s">
        <v>42</v>
      </c>
      <c r="C13" s="5" t="s">
        <v>18</v>
      </c>
      <c r="D13" s="5" t="s">
        <v>47</v>
      </c>
      <c r="E13" s="5" t="s">
        <v>21</v>
      </c>
      <c r="F13" s="5" t="s">
        <v>22</v>
      </c>
      <c r="G13" s="5" t="s">
        <v>23</v>
      </c>
      <c r="H13" s="5" t="s">
        <v>24</v>
      </c>
      <c r="I13" s="5" t="s">
        <v>25</v>
      </c>
      <c r="J13" s="5" t="s">
        <v>55</v>
      </c>
      <c r="K13" s="5" t="s">
        <v>45</v>
      </c>
      <c r="L13" s="5" t="s">
        <v>56</v>
      </c>
      <c r="M13" s="5" t="s">
        <v>369</v>
      </c>
      <c r="N13" s="5" t="s">
        <v>48</v>
      </c>
      <c r="O13" s="5" t="s">
        <v>4</v>
      </c>
      <c r="P13" s="5"/>
      <c r="Q13" s="5"/>
      <c r="R13" s="76" t="s">
        <v>26</v>
      </c>
      <c r="S13" s="82" t="s">
        <v>369</v>
      </c>
      <c r="T13" s="77" t="s">
        <v>27</v>
      </c>
      <c r="U13" s="78" t="s">
        <v>28</v>
      </c>
      <c r="V13" s="78" t="s">
        <v>29</v>
      </c>
      <c r="W13" s="78" t="s">
        <v>30</v>
      </c>
      <c r="X13" s="79" t="s">
        <v>12</v>
      </c>
      <c r="Y13" s="80" t="s">
        <v>8</v>
      </c>
      <c r="Z13" s="80" t="s">
        <v>9</v>
      </c>
      <c r="AA13" s="80" t="s">
        <v>7</v>
      </c>
      <c r="AB13" s="77" t="s">
        <v>32</v>
      </c>
      <c r="AC13" s="81" t="s">
        <v>33</v>
      </c>
      <c r="AD13" s="77" t="s">
        <v>34</v>
      </c>
      <c r="AE13" s="77" t="s">
        <v>35</v>
      </c>
      <c r="AF13" s="82" t="s">
        <v>36</v>
      </c>
      <c r="AG13" s="77" t="s">
        <v>37</v>
      </c>
      <c r="AH13" s="78" t="s">
        <v>38</v>
      </c>
      <c r="AI13" s="82" t="s">
        <v>39</v>
      </c>
      <c r="AJ13" s="82" t="s">
        <v>40</v>
      </c>
      <c r="AK13" s="82" t="s">
        <v>41</v>
      </c>
      <c r="AL13" s="82" t="e" cm="1">
        <f t="array" ref="AL13">TRANSPOSE(#REF!)</f>
        <v>#REF!</v>
      </c>
      <c r="AM13" s="82"/>
      <c r="AN13" s="82"/>
      <c r="AO13" s="82"/>
      <c r="AP13" s="82"/>
      <c r="AQ13" s="82"/>
      <c r="AR13" s="82"/>
      <c r="AS13" s="82"/>
      <c r="AT13" s="83"/>
    </row>
    <row r="14" spans="1:46" x14ac:dyDescent="0.35">
      <c r="A14" s="3" cm="1">
        <f t="array" ref="A14:A190">_xlfn.SEQUENCE(COUNT(zTippingResultsByGroup[TipperID]))</f>
        <v>1</v>
      </c>
      <c r="B14" s="7" cm="1">
        <f t="array" ref="B14">INDEX(zTippingResultsByGroup[],$J14,B$11)</f>
        <v>78</v>
      </c>
      <c r="C14" s="7" t="b">
        <v>1</v>
      </c>
      <c r="D14" s="7" t="b" cm="1">
        <f t="array" ref="D14">INDEX(zTippingResultsByGroup[],$J14,D$11)&lt;&gt;0</f>
        <v>1</v>
      </c>
      <c r="E14" s="7"/>
      <c r="F14" s="7"/>
      <c r="G14" s="7">
        <v>1</v>
      </c>
      <c r="H14" s="7" t="b">
        <v>1</v>
      </c>
      <c r="I14" s="7">
        <v>1</v>
      </c>
      <c r="J14" s="7">
        <f>FirstRow</f>
        <v>77</v>
      </c>
      <c r="K14" s="7" cm="1">
        <f t="array" ref="K14">INDEX(zTippingResultsByGroup[],$J14,K$11)</f>
        <v>22</v>
      </c>
      <c r="L14" s="7" t="b">
        <f t="shared" ref="L14:L45" si="0">IFERROR($K14=GroupID,FALSE)</f>
        <v>1</v>
      </c>
      <c r="M14" s="7">
        <f>_xlfn.XLOOKUP($B14,Results!$A$11:$A$195,Results!$L$11:$L$195,,0)</f>
        <v>38</v>
      </c>
      <c r="N14" s="7" t="str" cm="1">
        <f t="array" ref="N14">IF($L14,INDEX(zTippingResultsByGroup[],$J14,N$11),"")</f>
        <v>Rhys</v>
      </c>
      <c r="O14" s="7" t="str" cm="1">
        <f t="array" ref="O14">IF($L14,INDEX(zTippingResultsByGroup[],$J14,O$11),"")</f>
        <v>Browning</v>
      </c>
      <c r="P14" s="7"/>
      <c r="Q14" s="7"/>
      <c r="R14" s="19">
        <f t="shared" ref="R14:R45" si="1">IF($L14,IF(ISNUMBER(I14),IF(W14&lt;&gt;W13,I14,R13),""),"")</f>
        <v>1</v>
      </c>
      <c r="S14" s="112" cm="1">
        <f t="array" ref="S14:S63">IF($L$14:$L$63,$M$14:$M$63,"")</f>
        <v>38</v>
      </c>
      <c r="T14" s="7" t="str">
        <f>IF($L14,$N14&amp;" "&amp;$O14,"")</f>
        <v>Rhys Browning</v>
      </c>
      <c r="U14" s="17" cm="1">
        <f t="array" ref="U14">IF($L14,INDEX(zTippingResultsByGroup[],$J14,U$11),"")</f>
        <v>3</v>
      </c>
      <c r="V14" s="17" cm="1">
        <f t="array" ref="V14">IF($L14,INDEX(zTippingResultsByGroup[],$J14,V$11),"")</f>
        <v>6</v>
      </c>
      <c r="W14" s="17" cm="1">
        <f t="array" ref="W14">IF($L14,INDEX(zTippingResultsByGroup[],$J14,W$11),"")</f>
        <v>121</v>
      </c>
      <c r="X14" s="26" cm="1">
        <f t="array" ref="X14">IF($L14,INDEX(zTippingResultsByGroup[],$J14,X$11),"")</f>
        <v>0.60846560846560849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T</v>
      </c>
      <c r="AB14" s="9" t="b" cm="1">
        <f t="array" ref="AB14">IF($L14,INDEX(zTippingResultsByGroup[],$J14,AB$11),"")</f>
        <v>1</v>
      </c>
      <c r="AC14" s="9" t="e" cm="1">
        <f t="array" aca="1" ref="AC14" ca="1">IF(_xlfn.ANCHORARRAY($AB$14)*(_xlfn.ANCHORARRAY($U$14)=OFFSET(#REF!,0,0,1)),_xlfn.XLOOKUP(_xlfn.ANCHORARRAY($B$14),#REF!,#REF!,,0),"")</f>
        <v>#NAME?</v>
      </c>
      <c r="AD14" s="9" t="b" cm="1">
        <f t="array" ref="AD14">NOT(ISNUMBER(_xlfn.XMATCH(_xlfn.ANCHORARRAY($B$14),#REF!,0)))</f>
        <v>1</v>
      </c>
      <c r="AE14" s="9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0" t="b">
        <f t="shared" ref="AG14:AG45" si="2">ISNUMBER(_xlfn.XMATCH(AF14,$AL$1:$AT$1,0))</f>
        <v>0</v>
      </c>
      <c r="AH14" s="17" cm="1">
        <f t="array" ref="AH14">IF($L14,INDEX(zTippingResultsByGroup[],$J14,AH$11),"")</f>
        <v>111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3">
        <v>2</v>
      </c>
      <c r="B15" s="7" cm="1">
        <f t="array" ref="B15">INDEX(zTippingResultsByGroup[],$J15,B$11)</f>
        <v>48</v>
      </c>
      <c r="C15" s="7" t="b">
        <v>1</v>
      </c>
      <c r="D15" s="7" t="b" cm="1">
        <f t="array" ref="D15">INDEX(zTippingResultsByGroup[],$J15,D$11)&lt;&gt;0</f>
        <v>1</v>
      </c>
      <c r="E15" s="7"/>
      <c r="F15" s="7"/>
      <c r="G15" s="7">
        <f t="shared" ref="G15:G63" si="5">IF($R14=$R15,MOD(G14,5)+1,1)</f>
        <v>1</v>
      </c>
      <c r="H15" s="7" t="b">
        <f>IF($L15,IF(OR(R14&lt;&gt;R15,G15&gt;5,G15&lt;G14),NOT(H14),H14),FALSE)</f>
        <v>0</v>
      </c>
      <c r="I15" s="7">
        <v>2</v>
      </c>
      <c r="J15" s="7">
        <f>+J14+1</f>
        <v>78</v>
      </c>
      <c r="K15" s="7" cm="1">
        <f t="array" ref="K15">INDEX(zTippingResultsByGroup[],$J15,K$11)</f>
        <v>22</v>
      </c>
      <c r="L15" s="7" t="b">
        <f t="shared" si="0"/>
        <v>1</v>
      </c>
      <c r="M15" s="7">
        <f>_xlfn.XLOOKUP($B15,Results!$A$11:$A$195,Results!$L$11:$L$195,,0)</f>
        <v>65</v>
      </c>
      <c r="N15" s="7" t="str" cm="1">
        <f t="array" ref="N15">IF($L15,INDEX(zTippingResultsByGroup[],$J15,N$11),"")</f>
        <v>Mark</v>
      </c>
      <c r="O15" s="7" t="str" cm="1">
        <f t="array" ref="O15">IF($L15,INDEX(zTippingResultsByGroup[],$J15,O$11),"")</f>
        <v>Bresnehan</v>
      </c>
      <c r="P15" s="7"/>
      <c r="Q15" s="7"/>
      <c r="R15" s="19">
        <f t="shared" si="1"/>
        <v>2</v>
      </c>
      <c r="S15" s="12">
        <v>65</v>
      </c>
      <c r="T15" s="7" t="str">
        <f t="shared" ref="T15:T78" si="6">IF($L15,$N15&amp;" "&amp;$O15,"")</f>
        <v>Mark Bresnehan</v>
      </c>
      <c r="U15" s="17" cm="1">
        <f t="array" ref="U15">IF($L15,INDEX(zTippingResultsByGroup[],$J15,U$11),"")</f>
        <v>3</v>
      </c>
      <c r="V15" s="17" cm="1">
        <f t="array" ref="V15">IF($L15,INDEX(zTippingResultsByGroup[],$J15,V$11),"")</f>
        <v>6</v>
      </c>
      <c r="W15" s="17" cm="1">
        <f t="array" ref="W15">IF($L15,INDEX(zTippingResultsByGroup[],$J15,W$11),"")</f>
        <v>119</v>
      </c>
      <c r="X15" s="26" cm="1">
        <f t="array" ref="X15">IF($L15,INDEX(zTippingResultsByGroup[],$J15,X$11),"")</f>
        <v>0.59788359788359791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T</v>
      </c>
      <c r="AB15" s="7" t="b" cm="1">
        <f t="array" ref="AB15">IF($L15,INDEX(zTippingResultsByGroup[],$J15,AB$11),"")</f>
        <v>1</v>
      </c>
      <c r="AC15" s="9"/>
      <c r="AD15" s="7"/>
      <c r="AE15" s="9"/>
      <c r="AF15" s="11"/>
      <c r="AG15" s="10" t="b">
        <f t="shared" si="2"/>
        <v>1</v>
      </c>
      <c r="AH15" s="17" cm="1">
        <f t="array" ref="AH15">IF($L15,INDEX(zTippingResultsByGroup[],$J15,AH$11),"")</f>
        <v>113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3">
        <v>3</v>
      </c>
      <c r="B16" s="7" cm="1">
        <f t="array" ref="B16">INDEX(zTippingResultsByGroup[],$J16,B$11)</f>
        <v>124</v>
      </c>
      <c r="C16" s="7" t="b">
        <v>1</v>
      </c>
      <c r="D16" s="7" t="b" cm="1">
        <f t="array" ref="D16">INDEX(zTippingResultsByGroup[],$J16,D$11)&lt;&gt;0</f>
        <v>1</v>
      </c>
      <c r="E16" s="7"/>
      <c r="F16" s="7"/>
      <c r="G16" s="7">
        <f t="shared" si="5"/>
        <v>1</v>
      </c>
      <c r="H16" s="7" t="b">
        <f t="shared" ref="H16:H63" si="7">IF($L16,IF(OR(R15&lt;&gt;R16,G16&gt;5,G16&lt;G15),NOT(H15),H15),FALSE)</f>
        <v>1</v>
      </c>
      <c r="I16" s="7">
        <v>3</v>
      </c>
      <c r="J16" s="7">
        <f t="shared" ref="J16:J63" si="8">+J15+1</f>
        <v>79</v>
      </c>
      <c r="K16" s="7" cm="1">
        <f t="array" ref="K16">INDEX(zTippingResultsByGroup[],$J16,K$11)</f>
        <v>22</v>
      </c>
      <c r="L16" s="7" t="b">
        <f t="shared" si="0"/>
        <v>1</v>
      </c>
      <c r="M16" s="7">
        <f>_xlfn.XLOOKUP($B16,Results!$A$11:$A$195,Results!$L$11:$L$195,,0)</f>
        <v>76</v>
      </c>
      <c r="N16" s="7" t="str" cm="1">
        <f t="array" ref="N16">IF($L16,INDEX(zTippingResultsByGroup[],$J16,N$11),"")</f>
        <v>James</v>
      </c>
      <c r="O16" s="7" t="str" cm="1">
        <f t="array" ref="O16">IF($L16,INDEX(zTippingResultsByGroup[],$J16,O$11),"")</f>
        <v>Teirney</v>
      </c>
      <c r="P16" s="7"/>
      <c r="Q16" s="7"/>
      <c r="R16" s="19">
        <f t="shared" si="1"/>
        <v>3</v>
      </c>
      <c r="S16" s="12">
        <v>76</v>
      </c>
      <c r="T16" s="7" t="str">
        <f t="shared" si="6"/>
        <v>James Teirney</v>
      </c>
      <c r="U16" s="17" cm="1">
        <f t="array" ref="U16">IF($L16,INDEX(zTippingResultsByGroup[],$J16,U$11),"")</f>
        <v>4</v>
      </c>
      <c r="V16" s="17" cm="1">
        <f t="array" ref="V16">IF($L16,INDEX(zTippingResultsByGroup[],$J16,V$11),"")</f>
        <v>4</v>
      </c>
      <c r="W16" s="17" cm="1">
        <f t="array" ref="W16">IF($L16,INDEX(zTippingResultsByGroup[],$J16,W$11),"")</f>
        <v>118</v>
      </c>
      <c r="X16" s="26" cm="1">
        <f t="array" ref="X16">IF($L16,INDEX(zTippingResultsByGroup[],$J16,X$11),"")</f>
        <v>0.60317460317460314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T</v>
      </c>
      <c r="AB16" s="7" t="b" cm="1">
        <f t="array" ref="AB16">IF($L16,INDEX(zTippingResultsByGroup[],$J16,AB$11),"")</f>
        <v>1</v>
      </c>
      <c r="AC16" s="9"/>
      <c r="AD16" s="7"/>
      <c r="AE16" s="9"/>
      <c r="AF16" s="11"/>
      <c r="AG16" s="10" t="b">
        <f t="shared" si="2"/>
        <v>1</v>
      </c>
      <c r="AH16" s="17" cm="1">
        <f t="array" ref="AH16">IF($L16,INDEX(zTippingResultsByGroup[],$J16,AH$11),"")</f>
        <v>109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8" customFormat="1" x14ac:dyDescent="0.35">
      <c r="A17" s="8">
        <v>4</v>
      </c>
      <c r="B17" s="7" cm="1">
        <f t="array" ref="B17">INDEX(zTippingResultsByGroup[],$J17,B$11)</f>
        <v>173</v>
      </c>
      <c r="C17" s="7" t="b">
        <v>1</v>
      </c>
      <c r="D17" s="7" t="b" cm="1">
        <f t="array" ref="D17">INDEX(zTippingResultsByGroup[],$J17,D$11)&lt;&gt;0</f>
        <v>1</v>
      </c>
      <c r="E17" s="7"/>
      <c r="F17" s="7"/>
      <c r="G17" s="7">
        <f t="shared" si="5"/>
        <v>2</v>
      </c>
      <c r="H17" s="7" t="b">
        <f t="shared" si="7"/>
        <v>1</v>
      </c>
      <c r="I17" s="7">
        <v>4</v>
      </c>
      <c r="J17" s="7">
        <f t="shared" si="8"/>
        <v>80</v>
      </c>
      <c r="K17" s="7" cm="1">
        <f t="array" ref="K17">INDEX(zTippingResultsByGroup[],$J17,K$11)</f>
        <v>22</v>
      </c>
      <c r="L17" s="7" t="b">
        <f t="shared" si="0"/>
        <v>1</v>
      </c>
      <c r="M17" s="7">
        <f>_xlfn.XLOOKUP($B17,Results!$A$11:$A$195,Results!$L$11:$L$195,,0)</f>
        <v>76</v>
      </c>
      <c r="N17" s="7" t="str" cm="1">
        <f t="array" ref="N17">IF($L17,INDEX(zTippingResultsByGroup[],$J17,N$11),"")</f>
        <v>Anita</v>
      </c>
      <c r="O17" s="7" t="str" cm="1">
        <f t="array" ref="O17">IF($L17,INDEX(zTippingResultsByGroup[],$J17,O$11),"")</f>
        <v>Bourn</v>
      </c>
      <c r="P17" s="7"/>
      <c r="Q17" s="7"/>
      <c r="R17" s="19">
        <f t="shared" si="1"/>
        <v>3</v>
      </c>
      <c r="S17" s="12">
        <v>76</v>
      </c>
      <c r="T17" s="7" t="str">
        <f t="shared" si="6"/>
        <v>Anita Bourn</v>
      </c>
      <c r="U17" s="17" cm="1">
        <f t="array" ref="U17">IF($L17,INDEX(zTippingResultsByGroup[],$J17,U$11),"")</f>
        <v>3</v>
      </c>
      <c r="V17" s="17" cm="1">
        <f t="array" ref="V17">IF($L17,INDEX(zTippingResultsByGroup[],$J17,V$11),"")</f>
        <v>0</v>
      </c>
      <c r="W17" s="17" cm="1">
        <f t="array" ref="W17">IF($L17,INDEX(zTippingResultsByGroup[],$J17,W$11),"")</f>
        <v>118</v>
      </c>
      <c r="X17" s="26" cm="1">
        <f t="array" ref="X17">IF($L17,INDEX(zTippingResultsByGroup[],$J17,X$11),"")</f>
        <v>0.6243386243386243</v>
      </c>
      <c r="Y17" s="12" t="str" cm="1">
        <f t="array" ref="Y17">LEFT(IF($L17,INDEX(zTippingResultsByGroup[],$J17,Y$11),""),1)</f>
        <v>F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T</v>
      </c>
      <c r="AB17" s="7" t="b" cm="1">
        <f t="array" ref="AB17">IF($L17,INDEX(zTippingResultsByGroup[],$J17,AB$11),"")</f>
        <v>1</v>
      </c>
      <c r="AC17" s="9"/>
      <c r="AD17" s="7"/>
      <c r="AE17" s="9"/>
      <c r="AF17" s="11"/>
      <c r="AG17" s="10" t="b">
        <f t="shared" si="2"/>
        <v>1</v>
      </c>
      <c r="AH17" s="17" cm="1">
        <f t="array" ref="AH17">IF($L17,INDEX(zTippingResultsByGroup[],$J17,AH$11),"")</f>
        <v>118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3">
        <v>5</v>
      </c>
      <c r="B18" s="7" cm="1">
        <f t="array" ref="B18">INDEX(zTippingResultsByGroup[],$J18,B$11)</f>
        <v>36</v>
      </c>
      <c r="C18" s="7" t="b">
        <v>1</v>
      </c>
      <c r="D18" s="7" t="b" cm="1">
        <f t="array" ref="D18">INDEX(zTippingResultsByGroup[],$J18,D$11)&lt;&gt;0</f>
        <v>1</v>
      </c>
      <c r="E18" s="7"/>
      <c r="F18" s="7"/>
      <c r="G18" s="7">
        <f t="shared" si="5"/>
        <v>1</v>
      </c>
      <c r="H18" s="7" t="b">
        <f t="shared" si="7"/>
        <v>0</v>
      </c>
      <c r="I18" s="7">
        <v>5</v>
      </c>
      <c r="J18" s="7">
        <f t="shared" si="8"/>
        <v>81</v>
      </c>
      <c r="K18" s="7" cm="1">
        <f t="array" ref="K18">INDEX(zTippingResultsByGroup[],$J18,K$11)</f>
        <v>22</v>
      </c>
      <c r="L18" s="7" t="b">
        <f t="shared" si="0"/>
        <v>1</v>
      </c>
      <c r="M18" s="7">
        <f>_xlfn.XLOOKUP($B18,Results!$A$11:$A$195,Results!$L$11:$L$195,,0)</f>
        <v>126</v>
      </c>
      <c r="N18" s="7" t="str" cm="1">
        <f t="array" ref="N18">IF($L18,INDEX(zTippingResultsByGroup[],$J18,N$11),"")</f>
        <v>Alex</v>
      </c>
      <c r="O18" s="7" t="str" cm="1">
        <f t="array" ref="O18">IF($L18,INDEX(zTippingResultsByGroup[],$J18,O$11),"")</f>
        <v>Izbicki</v>
      </c>
      <c r="P18" s="7"/>
      <c r="Q18" s="7"/>
      <c r="R18" s="19">
        <f t="shared" si="1"/>
        <v>5</v>
      </c>
      <c r="S18" s="12">
        <v>126</v>
      </c>
      <c r="T18" s="7" t="str">
        <f t="shared" si="6"/>
        <v>Alex Izbicki</v>
      </c>
      <c r="U18" s="17" cm="1">
        <f t="array" ref="U18">IF($L18,INDEX(zTippingResultsByGroup[],$J18,U$11),"")</f>
        <v>5</v>
      </c>
      <c r="V18" s="17" cm="1">
        <f t="array" ref="V18">IF($L18,INDEX(zTippingResultsByGroup[],$J18,V$11),"")</f>
        <v>0</v>
      </c>
      <c r="W18" s="17" cm="1">
        <f t="array" ref="W18">IF($L18,INDEX(zTippingResultsByGroup[],$J18,W$11),"")</f>
        <v>113</v>
      </c>
      <c r="X18" s="26" cm="1">
        <f t="array" ref="X18">IF($L18,INDEX(zTippingResultsByGroup[],$J18,X$11),"")</f>
        <v>0.59788359788359791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T</v>
      </c>
      <c r="AB18" s="7" t="b" cm="1">
        <f t="array" ref="AB18">IF($L18,INDEX(zTippingResultsByGroup[],$J18,AB$11),"")</f>
        <v>1</v>
      </c>
      <c r="AC18" s="9"/>
      <c r="AD18" s="7"/>
      <c r="AE18" s="9"/>
      <c r="AF18" s="11"/>
      <c r="AG18" s="10" t="b">
        <f t="shared" si="2"/>
        <v>1</v>
      </c>
      <c r="AH18" s="17" cm="1">
        <f t="array" ref="AH18">IF($L18,INDEX(zTippingResultsByGroup[],$J18,AH$11),"")</f>
        <v>98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3">
        <v>6</v>
      </c>
      <c r="B19" s="7" cm="1">
        <f t="array" ref="B19">INDEX(zTippingResultsByGroup[],$J19,B$11)</f>
        <v>150</v>
      </c>
      <c r="C19" s="7" t="b">
        <v>1</v>
      </c>
      <c r="D19" s="7" t="b" cm="1">
        <f t="array" ref="D19">INDEX(zTippingResultsByGroup[],$J19,D$11)&lt;&gt;0</f>
        <v>1</v>
      </c>
      <c r="E19" s="7"/>
      <c r="F19" s="7"/>
      <c r="G19" s="7">
        <f t="shared" si="5"/>
        <v>1</v>
      </c>
      <c r="H19" s="7" t="b">
        <f t="shared" si="7"/>
        <v>0</v>
      </c>
      <c r="I19" s="7">
        <v>6</v>
      </c>
      <c r="J19" s="7">
        <f t="shared" si="8"/>
        <v>82</v>
      </c>
      <c r="K19" s="7" cm="1">
        <f t="array" ref="K19">INDEX(zTippingResultsByGroup[],$J19,K$11)</f>
        <v>21</v>
      </c>
      <c r="L19" s="7" t="b">
        <f t="shared" si="0"/>
        <v>0</v>
      </c>
      <c r="M19" s="7">
        <f>_xlfn.XLOOKUP($B19,Results!$A$11:$A$195,Results!$L$11:$L$195,,0)</f>
        <v>30</v>
      </c>
      <c r="N19" s="7" t="str" cm="1">
        <f t="array" ref="N19">IF($L19,INDEX(zTippingResultsByGroup[],$J19,N$11),"")</f>
        <v/>
      </c>
      <c r="O19" s="7" t="str" cm="1">
        <f t="array" ref="O19">IF($L19,INDEX(zTippingResultsByGroup[],$J19,O$11),"")</f>
        <v/>
      </c>
      <c r="P19" s="7"/>
      <c r="Q19" s="7"/>
      <c r="R19" s="19" t="str">
        <f t="shared" si="1"/>
        <v/>
      </c>
      <c r="S19" s="12" t="str">
        <v/>
      </c>
      <c r="T19" s="7" t="str">
        <f t="shared" si="6"/>
        <v/>
      </c>
      <c r="U19" s="17" t="str" cm="1">
        <f t="array" ref="U19">IF($L19,INDEX(zTippingResultsByGroup[],$J19,U$11),"")</f>
        <v/>
      </c>
      <c r="V19" s="17" t="str" cm="1">
        <f t="array" ref="V19">IF($L19,INDEX(zTippingResultsByGroup[],$J19,V$11),"")</f>
        <v/>
      </c>
      <c r="W19" s="17" t="str" cm="1">
        <f t="array" ref="W19">IF($L19,INDEX(zTippingResultsByGroup[],$J19,W$11),"")</f>
        <v/>
      </c>
      <c r="X19" s="26" t="str" cm="1">
        <f t="array" ref="X19">IF($L19,INDEX(zTippingResultsByGroup[],$J19,X$11),"")</f>
        <v/>
      </c>
      <c r="Y19" s="12" t="str" cm="1">
        <f t="array" ref="Y19">LEFT(IF($L19,INDEX(zTippingResultsByGroup[],$J19,Y$11),""),1)</f>
        <v/>
      </c>
      <c r="Z19" s="12" t="str" cm="1">
        <f t="array" ref="Z19">LEFT(IF($L19,INDEX(zTippingResultsByGroup[],$J19,Z$11),""),1)</f>
        <v/>
      </c>
      <c r="AA19" s="12" t="str" cm="1">
        <f t="array" ref="AA19">LEFT(IF($L19,INDEX(zTippingResultsByGroup[],$J19,AA$11),""),1)</f>
        <v/>
      </c>
      <c r="AB19" s="7" t="str" cm="1">
        <f t="array" ref="AB19">IF($L19,INDEX(zTippingResultsByGroup[],$J19,AB$11),"")</f>
        <v/>
      </c>
      <c r="AC19" s="9"/>
      <c r="AD19" s="7"/>
      <c r="AE19" s="9"/>
      <c r="AF19" s="11"/>
      <c r="AG19" s="10" t="b">
        <f t="shared" si="2"/>
        <v>1</v>
      </c>
      <c r="AH19" s="17" t="str" cm="1">
        <f t="array" ref="AH19">IF($L19,INDEX(zTippingResultsByGroup[],$J19,AH$11),"")</f>
        <v/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3">
        <v>7</v>
      </c>
      <c r="B20" s="7" cm="1">
        <f t="array" ref="B20">INDEX(zTippingResultsByGroup[],$J20,B$11)</f>
        <v>219</v>
      </c>
      <c r="C20" s="7" t="b">
        <v>1</v>
      </c>
      <c r="D20" s="7" t="b" cm="1">
        <f t="array" ref="D20">INDEX(zTippingResultsByGroup[],$J20,D$11)&lt;&gt;0</f>
        <v>1</v>
      </c>
      <c r="E20" s="7"/>
      <c r="F20" s="7"/>
      <c r="G20" s="7">
        <f t="shared" si="5"/>
        <v>2</v>
      </c>
      <c r="H20" s="7" t="b">
        <f t="shared" si="7"/>
        <v>0</v>
      </c>
      <c r="I20" s="7">
        <v>7</v>
      </c>
      <c r="J20" s="7">
        <f t="shared" si="8"/>
        <v>83</v>
      </c>
      <c r="K20" s="7" cm="1">
        <f t="array" ref="K20">INDEX(zTippingResultsByGroup[],$J20,K$11)</f>
        <v>21</v>
      </c>
      <c r="L20" s="7" t="b">
        <f t="shared" si="0"/>
        <v>0</v>
      </c>
      <c r="M20" s="7">
        <f>_xlfn.XLOOKUP($B20,Results!$A$11:$A$195,Results!$L$11:$L$195,,0)</f>
        <v>49</v>
      </c>
      <c r="N20" s="7" t="str" cm="1">
        <f t="array" ref="N20">IF($L20,INDEX(zTippingResultsByGroup[],$J20,N$11),"")</f>
        <v/>
      </c>
      <c r="O20" s="7" t="str" cm="1">
        <f t="array" ref="O20">IF($L20,INDEX(zTippingResultsByGroup[],$J20,O$11),"")</f>
        <v/>
      </c>
      <c r="P20" s="7"/>
      <c r="Q20" s="7"/>
      <c r="R20" s="19" t="str">
        <f t="shared" si="1"/>
        <v/>
      </c>
      <c r="S20" s="12" t="str">
        <v/>
      </c>
      <c r="T20" s="7" t="str">
        <f t="shared" si="6"/>
        <v/>
      </c>
      <c r="U20" s="17" t="str" cm="1">
        <f t="array" ref="U20">IF($L20,INDEX(zTippingResultsByGroup[],$J20,U$11),"")</f>
        <v/>
      </c>
      <c r="V20" s="17" t="str" cm="1">
        <f t="array" ref="V20">IF($L20,INDEX(zTippingResultsByGroup[],$J20,V$11),"")</f>
        <v/>
      </c>
      <c r="W20" s="17" t="str" cm="1">
        <f t="array" ref="W20">IF($L20,INDEX(zTippingResultsByGroup[],$J20,W$11),"")</f>
        <v/>
      </c>
      <c r="X20" s="26" t="str" cm="1">
        <f t="array" ref="X20">IF($L20,INDEX(zTippingResultsByGroup[],$J20,X$11),"")</f>
        <v/>
      </c>
      <c r="Y20" s="12" t="str" cm="1">
        <f t="array" ref="Y20">LEFT(IF($L20,INDEX(zTippingResultsByGroup[],$J20,Y$11),""),1)</f>
        <v/>
      </c>
      <c r="Z20" s="12" t="str" cm="1">
        <f t="array" ref="Z20">LEFT(IF($L20,INDEX(zTippingResultsByGroup[],$J20,Z$11),""),1)</f>
        <v/>
      </c>
      <c r="AA20" s="12" t="str" cm="1">
        <f t="array" ref="AA20">LEFT(IF($L20,INDEX(zTippingResultsByGroup[],$J20,AA$11),""),1)</f>
        <v/>
      </c>
      <c r="AB20" s="7" t="str" cm="1">
        <f t="array" ref="AB20">IF($L20,INDEX(zTippingResultsByGroup[],$J20,AB$11),"")</f>
        <v/>
      </c>
      <c r="AC20" s="9"/>
      <c r="AD20" s="7"/>
      <c r="AE20" s="9"/>
      <c r="AF20" s="11"/>
      <c r="AG20" s="10" t="b">
        <f t="shared" si="2"/>
        <v>1</v>
      </c>
      <c r="AH20" s="17" t="str" cm="1">
        <f t="array" ref="AH20">IF($L20,INDEX(zTippingResultsByGroup[],$J20,AH$11),"")</f>
        <v/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3">
        <v>8</v>
      </c>
      <c r="B21" s="7" cm="1">
        <f t="array" ref="B21">INDEX(zTippingResultsByGroup[],$J21,B$11)</f>
        <v>31</v>
      </c>
      <c r="C21" s="7" t="b">
        <v>1</v>
      </c>
      <c r="D21" s="7" t="b" cm="1">
        <f t="array" ref="D21">INDEX(zTippingResultsByGroup[],$J21,D$11)&lt;&gt;0</f>
        <v>1</v>
      </c>
      <c r="E21" s="7"/>
      <c r="F21" s="7"/>
      <c r="G21" s="7">
        <f t="shared" si="5"/>
        <v>3</v>
      </c>
      <c r="H21" s="7" t="b">
        <f t="shared" si="7"/>
        <v>0</v>
      </c>
      <c r="I21" s="7">
        <v>8</v>
      </c>
      <c r="J21" s="7">
        <f t="shared" si="8"/>
        <v>84</v>
      </c>
      <c r="K21" s="7" cm="1">
        <f t="array" ref="K21">INDEX(zTippingResultsByGroup[],$J21,K$11)</f>
        <v>21</v>
      </c>
      <c r="L21" s="7" t="b">
        <f t="shared" si="0"/>
        <v>0</v>
      </c>
      <c r="M21" s="7">
        <f>_xlfn.XLOOKUP($B21,Results!$A$11:$A$195,Results!$L$11:$L$195,,0)</f>
        <v>85</v>
      </c>
      <c r="N21" s="7" t="str" cm="1">
        <f t="array" ref="N21">IF($L21,INDEX(zTippingResultsByGroup[],$J21,N$11),"")</f>
        <v/>
      </c>
      <c r="O21" s="7" t="str" cm="1">
        <f t="array" ref="O21">IF($L21,INDEX(zTippingResultsByGroup[],$J21,O$11),"")</f>
        <v/>
      </c>
      <c r="P21" s="7"/>
      <c r="Q21" s="7"/>
      <c r="R21" s="19" t="str">
        <f t="shared" si="1"/>
        <v/>
      </c>
      <c r="S21" s="12" t="str">
        <v/>
      </c>
      <c r="T21" s="7" t="str">
        <f t="shared" si="6"/>
        <v/>
      </c>
      <c r="U21" s="17" t="str" cm="1">
        <f t="array" ref="U21">IF($L21,INDEX(zTippingResultsByGroup[],$J21,U$11),"")</f>
        <v/>
      </c>
      <c r="V21" s="17" t="str" cm="1">
        <f t="array" ref="V21">IF($L21,INDEX(zTippingResultsByGroup[],$J21,V$11),"")</f>
        <v/>
      </c>
      <c r="W21" s="17" t="str" cm="1">
        <f t="array" ref="W21">IF($L21,INDEX(zTippingResultsByGroup[],$J21,W$11),"")</f>
        <v/>
      </c>
      <c r="X21" s="26" t="str" cm="1">
        <f t="array" ref="X21">IF($L21,INDEX(zTippingResultsByGroup[],$J21,X$11),"")</f>
        <v/>
      </c>
      <c r="Y21" s="12" t="str" cm="1">
        <f t="array" ref="Y21">LEFT(IF($L21,INDEX(zTippingResultsByGroup[],$J21,Y$11),""),1)</f>
        <v/>
      </c>
      <c r="Z21" s="12" t="str" cm="1">
        <f t="array" ref="Z21">LEFT(IF($L21,INDEX(zTippingResultsByGroup[],$J21,Z$11),""),1)</f>
        <v/>
      </c>
      <c r="AA21" s="12" t="str" cm="1">
        <f t="array" ref="AA21">LEFT(IF($L21,INDEX(zTippingResultsByGroup[],$J21,AA$11),""),1)</f>
        <v/>
      </c>
      <c r="AB21" s="7" t="str" cm="1">
        <f t="array" ref="AB21">IF($L21,INDEX(zTippingResultsByGroup[],$J21,AB$11),"")</f>
        <v/>
      </c>
      <c r="AC21" s="9"/>
      <c r="AD21" s="7"/>
      <c r="AE21" s="9"/>
      <c r="AF21" s="11"/>
      <c r="AG21" s="10" t="b">
        <f t="shared" si="2"/>
        <v>1</v>
      </c>
      <c r="AH21" s="17" t="str" cm="1">
        <f t="array" ref="AH21">IF($L21,INDEX(zTippingResultsByGroup[],$J21,AH$11),"")</f>
        <v/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3">
        <v>9</v>
      </c>
      <c r="B22" s="7" cm="1">
        <f t="array" ref="B22">INDEX(zTippingResultsByGroup[],$J22,B$11)</f>
        <v>7</v>
      </c>
      <c r="C22" s="7" t="b">
        <v>1</v>
      </c>
      <c r="D22" s="7" t="b" cm="1">
        <f t="array" ref="D22">INDEX(zTippingResultsByGroup[],$J22,D$11)&lt;&gt;0</f>
        <v>1</v>
      </c>
      <c r="E22" s="7"/>
      <c r="F22" s="7"/>
      <c r="G22" s="7">
        <f t="shared" si="5"/>
        <v>4</v>
      </c>
      <c r="H22" s="7" t="b">
        <f t="shared" si="7"/>
        <v>0</v>
      </c>
      <c r="I22" s="7">
        <v>9</v>
      </c>
      <c r="J22" s="7">
        <f t="shared" si="8"/>
        <v>85</v>
      </c>
      <c r="K22" s="7" cm="1">
        <f t="array" ref="K22">INDEX(zTippingResultsByGroup[],$J22,K$11)</f>
        <v>21</v>
      </c>
      <c r="L22" s="7" t="b">
        <f t="shared" si="0"/>
        <v>0</v>
      </c>
      <c r="M22" s="7">
        <f>_xlfn.XLOOKUP($B22,Results!$A$11:$A$195,Results!$L$11:$L$195,,0)</f>
        <v>95</v>
      </c>
      <c r="N22" s="7" t="str" cm="1">
        <f t="array" ref="N22">IF($L22,INDEX(zTippingResultsByGroup[],$J22,N$11),"")</f>
        <v/>
      </c>
      <c r="O22" s="7" t="str" cm="1">
        <f t="array" ref="O22">IF($L22,INDEX(zTippingResultsByGroup[],$J22,O$11),"")</f>
        <v/>
      </c>
      <c r="P22" s="7"/>
      <c r="Q22" s="7"/>
      <c r="R22" s="19" t="str">
        <f t="shared" si="1"/>
        <v/>
      </c>
      <c r="S22" s="12" t="str">
        <v/>
      </c>
      <c r="T22" s="7" t="str">
        <f t="shared" si="6"/>
        <v/>
      </c>
      <c r="U22" s="17" t="str" cm="1">
        <f t="array" ref="U22">IF($L22,INDEX(zTippingResultsByGroup[],$J22,U$11),"")</f>
        <v/>
      </c>
      <c r="V22" s="17" t="str" cm="1">
        <f t="array" ref="V22">IF($L22,INDEX(zTippingResultsByGroup[],$J22,V$11),"")</f>
        <v/>
      </c>
      <c r="W22" s="17" t="str" cm="1">
        <f t="array" ref="W22">IF($L22,INDEX(zTippingResultsByGroup[],$J22,W$11),"")</f>
        <v/>
      </c>
      <c r="X22" s="26" t="str" cm="1">
        <f t="array" ref="X22">IF($L22,INDEX(zTippingResultsByGroup[],$J22,X$11),"")</f>
        <v/>
      </c>
      <c r="Y22" s="12" t="str" cm="1">
        <f t="array" ref="Y22">LEFT(IF($L22,INDEX(zTippingResultsByGroup[],$J22,Y$11),""),1)</f>
        <v/>
      </c>
      <c r="Z22" s="12" t="str" cm="1">
        <f t="array" ref="Z22">LEFT(IF($L22,INDEX(zTippingResultsByGroup[],$J22,Z$11),""),1)</f>
        <v/>
      </c>
      <c r="AA22" s="12" t="str" cm="1">
        <f t="array" ref="AA22">LEFT(IF($L22,INDEX(zTippingResultsByGroup[],$J22,AA$11),""),1)</f>
        <v/>
      </c>
      <c r="AB22" s="7" t="str" cm="1">
        <f t="array" ref="AB22">IF($L22,INDEX(zTippingResultsByGroup[],$J22,AB$11),"")</f>
        <v/>
      </c>
      <c r="AC22" s="9"/>
      <c r="AD22" s="7"/>
      <c r="AE22" s="9"/>
      <c r="AF22" s="11"/>
      <c r="AG22" s="10" t="b">
        <f t="shared" si="2"/>
        <v>1</v>
      </c>
      <c r="AH22" s="17" t="str" cm="1">
        <f t="array" ref="AH22">IF($L22,INDEX(zTippingResultsByGroup[],$J22,AH$11),"")</f>
        <v/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3">
        <v>10</v>
      </c>
      <c r="B23" s="7" cm="1">
        <f t="array" ref="B23">INDEX(zTippingResultsByGroup[],$J23,B$11)</f>
        <v>278</v>
      </c>
      <c r="C23" s="7" t="b">
        <v>1</v>
      </c>
      <c r="D23" s="7" t="b" cm="1">
        <f t="array" ref="D23">INDEX(zTippingResultsByGroup[],$J23,D$11)&lt;&gt;0</f>
        <v>1</v>
      </c>
      <c r="E23" s="7"/>
      <c r="F23" s="7"/>
      <c r="G23" s="7">
        <f t="shared" si="5"/>
        <v>5</v>
      </c>
      <c r="H23" s="7" t="b">
        <f t="shared" si="7"/>
        <v>0</v>
      </c>
      <c r="I23" s="7">
        <v>10</v>
      </c>
      <c r="J23" s="7">
        <f t="shared" si="8"/>
        <v>86</v>
      </c>
      <c r="K23" s="7" cm="1">
        <f t="array" ref="K23">INDEX(zTippingResultsByGroup[],$J23,K$11)</f>
        <v>21</v>
      </c>
      <c r="L23" s="7" t="b">
        <f t="shared" si="0"/>
        <v>0</v>
      </c>
      <c r="M23" s="7">
        <f>_xlfn.XLOOKUP($B23,Results!$A$11:$A$195,Results!$L$11:$L$195,,0)</f>
        <v>137</v>
      </c>
      <c r="N23" s="7" t="str" cm="1">
        <f t="array" ref="N23">IF($L23,INDEX(zTippingResultsByGroup[],$J23,N$11),"")</f>
        <v/>
      </c>
      <c r="O23" s="7" t="str" cm="1">
        <f t="array" ref="O23">IF($L23,INDEX(zTippingResultsByGroup[],$J23,O$11),"")</f>
        <v/>
      </c>
      <c r="P23" s="7"/>
      <c r="Q23" s="7"/>
      <c r="R23" s="19" t="str">
        <f t="shared" si="1"/>
        <v/>
      </c>
      <c r="S23" s="12" t="str">
        <v/>
      </c>
      <c r="T23" s="7" t="str">
        <f t="shared" si="6"/>
        <v/>
      </c>
      <c r="U23" s="17" t="str" cm="1">
        <f t="array" ref="U23">IF($L23,INDEX(zTippingResultsByGroup[],$J23,U$11),"")</f>
        <v/>
      </c>
      <c r="V23" s="17" t="str" cm="1">
        <f t="array" ref="V23">IF($L23,INDEX(zTippingResultsByGroup[],$J23,V$11),"")</f>
        <v/>
      </c>
      <c r="W23" s="17" t="str" cm="1">
        <f t="array" ref="W23">IF($L23,INDEX(zTippingResultsByGroup[],$J23,W$11),"")</f>
        <v/>
      </c>
      <c r="X23" s="26" t="str" cm="1">
        <f t="array" ref="X23">IF($L23,INDEX(zTippingResultsByGroup[],$J23,X$11),"")</f>
        <v/>
      </c>
      <c r="Y23" s="12" t="str" cm="1">
        <f t="array" ref="Y23">LEFT(IF($L23,INDEX(zTippingResultsByGroup[],$J23,Y$11),""),1)</f>
        <v/>
      </c>
      <c r="Z23" s="12" t="str" cm="1">
        <f t="array" ref="Z23">LEFT(IF($L23,INDEX(zTippingResultsByGroup[],$J23,Z$11),""),1)</f>
        <v/>
      </c>
      <c r="AA23" s="12" t="str" cm="1">
        <f t="array" ref="AA23">LEFT(IF($L23,INDEX(zTippingResultsByGroup[],$J23,AA$11),""),1)</f>
        <v/>
      </c>
      <c r="AB23" s="7" t="str" cm="1">
        <f t="array" ref="AB23">IF($L23,INDEX(zTippingResultsByGroup[],$J23,AB$11),"")</f>
        <v/>
      </c>
      <c r="AC23" s="9"/>
      <c r="AD23" s="7"/>
      <c r="AE23" s="9"/>
      <c r="AF23" s="11"/>
      <c r="AG23" s="10" t="b">
        <f t="shared" si="2"/>
        <v>1</v>
      </c>
      <c r="AH23" s="17" t="str" cm="1">
        <f t="array" ref="AH23">IF($L23,INDEX(zTippingResultsByGroup[],$J23,AH$11),"")</f>
        <v/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8" customFormat="1" x14ac:dyDescent="0.35">
      <c r="A24" s="8">
        <v>11</v>
      </c>
      <c r="B24" s="7" cm="1">
        <f t="array" ref="B24">INDEX(zTippingResultsByGroup[],$J24,B$11)</f>
        <v>225</v>
      </c>
      <c r="C24" s="7" t="b">
        <v>1</v>
      </c>
      <c r="D24" s="7" t="b" cm="1">
        <f t="array" ref="D24">INDEX(zTippingResultsByGroup[],$J24,D$11)&lt;&gt;0</f>
        <v>1</v>
      </c>
      <c r="E24" s="7"/>
      <c r="F24" s="7"/>
      <c r="G24" s="7">
        <f t="shared" si="5"/>
        <v>1</v>
      </c>
      <c r="H24" s="7" t="b">
        <f t="shared" si="7"/>
        <v>0</v>
      </c>
      <c r="I24" s="7">
        <v>11</v>
      </c>
      <c r="J24" s="7">
        <f t="shared" si="8"/>
        <v>87</v>
      </c>
      <c r="K24" s="7" cm="1">
        <f t="array" ref="K24">INDEX(zTippingResultsByGroup[],$J24,K$11)</f>
        <v>21</v>
      </c>
      <c r="L24" s="7" t="b">
        <f t="shared" si="0"/>
        <v>0</v>
      </c>
      <c r="M24" s="7">
        <f>_xlfn.XLOOKUP($B24,Results!$A$11:$A$195,Results!$L$11:$L$195,,0)</f>
        <v>156</v>
      </c>
      <c r="N24" s="7" t="str" cm="1">
        <f t="array" ref="N24">IF($L24,INDEX(zTippingResultsByGroup[],$J24,N$11),"")</f>
        <v/>
      </c>
      <c r="O24" s="7" t="str" cm="1">
        <f t="array" ref="O24">IF($L24,INDEX(zTippingResultsByGroup[],$J24,O$11),"")</f>
        <v/>
      </c>
      <c r="P24" s="7"/>
      <c r="Q24" s="7"/>
      <c r="R24" s="19" t="str">
        <f t="shared" si="1"/>
        <v/>
      </c>
      <c r="S24" s="12" t="str">
        <v/>
      </c>
      <c r="T24" s="7" t="str">
        <f t="shared" si="6"/>
        <v/>
      </c>
      <c r="U24" s="17" t="str" cm="1">
        <f t="array" ref="U24">IF($L24,INDEX(zTippingResultsByGroup[],$J24,U$11),"")</f>
        <v/>
      </c>
      <c r="V24" s="17" t="str" cm="1">
        <f t="array" ref="V24">IF($L24,INDEX(zTippingResultsByGroup[],$J24,V$11),"")</f>
        <v/>
      </c>
      <c r="W24" s="17" t="str" cm="1">
        <f t="array" ref="W24">IF($L24,INDEX(zTippingResultsByGroup[],$J24,W$11),"")</f>
        <v/>
      </c>
      <c r="X24" s="26" t="str" cm="1">
        <f t="array" ref="X24">IF($L24,INDEX(zTippingResultsByGroup[],$J24,X$11),"")</f>
        <v/>
      </c>
      <c r="Y24" s="12" t="str" cm="1">
        <f t="array" ref="Y24">LEFT(IF($L24,INDEX(zTippingResultsByGroup[],$J24,Y$11),""),1)</f>
        <v/>
      </c>
      <c r="Z24" s="12" t="str" cm="1">
        <f t="array" ref="Z24">LEFT(IF($L24,INDEX(zTippingResultsByGroup[],$J24,Z$11),""),1)</f>
        <v/>
      </c>
      <c r="AA24" s="12" t="str" cm="1">
        <f t="array" ref="AA24">LEFT(IF($L24,INDEX(zTippingResultsByGroup[],$J24,AA$11),""),1)</f>
        <v/>
      </c>
      <c r="AB24" s="7" t="str" cm="1">
        <f t="array" ref="AB24">IF($L24,INDEX(zTippingResultsByGroup[],$J24,AB$11),"")</f>
        <v/>
      </c>
      <c r="AC24" s="9"/>
      <c r="AD24" s="7"/>
      <c r="AE24" s="9"/>
      <c r="AF24" s="11"/>
      <c r="AG24" s="10" t="b">
        <f t="shared" si="2"/>
        <v>1</v>
      </c>
      <c r="AH24" s="17" t="str" cm="1">
        <f t="array" ref="AH24">IF($L24,INDEX(zTippingResultsByGroup[],$J24,AH$11),"")</f>
        <v/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3">
        <v>12</v>
      </c>
      <c r="B25" s="7" cm="1">
        <f t="array" ref="B25">INDEX(zTippingResultsByGroup[],$J25,B$11)</f>
        <v>192</v>
      </c>
      <c r="C25" s="7" t="b">
        <v>1</v>
      </c>
      <c r="D25" s="7" t="b" cm="1">
        <f t="array" ref="D25">INDEX(zTippingResultsByGroup[],$J25,D$11)&lt;&gt;0</f>
        <v>1</v>
      </c>
      <c r="E25" s="7"/>
      <c r="F25" s="7"/>
      <c r="G25" s="7">
        <f t="shared" si="5"/>
        <v>2</v>
      </c>
      <c r="H25" s="7" t="b">
        <f t="shared" si="7"/>
        <v>0</v>
      </c>
      <c r="I25" s="7">
        <v>12</v>
      </c>
      <c r="J25" s="7">
        <f t="shared" si="8"/>
        <v>88</v>
      </c>
      <c r="K25" s="7" cm="1">
        <f t="array" ref="K25">INDEX(zTippingResultsByGroup[],$J25,K$11)</f>
        <v>9</v>
      </c>
      <c r="L25" s="7" t="b">
        <f t="shared" si="0"/>
        <v>0</v>
      </c>
      <c r="M25" s="7">
        <f>_xlfn.XLOOKUP($B25,Results!$A$11:$A$195,Results!$L$11:$L$195,,0)</f>
        <v>2</v>
      </c>
      <c r="N25" s="7" t="str" cm="1">
        <f t="array" ref="N25">IF($L25,INDEX(zTippingResultsByGroup[],$J25,N$11),"")</f>
        <v/>
      </c>
      <c r="O25" s="7" t="str" cm="1">
        <f t="array" ref="O25">IF($L25,INDEX(zTippingResultsByGroup[],$J25,O$11),"")</f>
        <v/>
      </c>
      <c r="P25" s="7"/>
      <c r="Q25" s="7"/>
      <c r="R25" s="19" t="str">
        <f t="shared" si="1"/>
        <v/>
      </c>
      <c r="S25" s="12" t="str">
        <v/>
      </c>
      <c r="T25" s="7" t="str">
        <f t="shared" si="6"/>
        <v/>
      </c>
      <c r="U25" s="17" t="str" cm="1">
        <f t="array" ref="U25">IF($L25,INDEX(zTippingResultsByGroup[],$J25,U$11),"")</f>
        <v/>
      </c>
      <c r="V25" s="17" t="str" cm="1">
        <f t="array" ref="V25">IF($L25,INDEX(zTippingResultsByGroup[],$J25,V$11),"")</f>
        <v/>
      </c>
      <c r="W25" s="17" t="str" cm="1">
        <f t="array" ref="W25">IF($L25,INDEX(zTippingResultsByGroup[],$J25,W$11),"")</f>
        <v/>
      </c>
      <c r="X25" s="26" t="str" cm="1">
        <f t="array" ref="X25">IF($L25,INDEX(zTippingResultsByGroup[],$J25,X$11),"")</f>
        <v/>
      </c>
      <c r="Y25" s="12" t="str" cm="1">
        <f t="array" ref="Y25">LEFT(IF($L25,INDEX(zTippingResultsByGroup[],$J25,Y$11),""),1)</f>
        <v/>
      </c>
      <c r="Z25" s="12" t="str" cm="1">
        <f t="array" ref="Z25">LEFT(IF($L25,INDEX(zTippingResultsByGroup[],$J25,Z$11),""),1)</f>
        <v/>
      </c>
      <c r="AA25" s="12" t="str" cm="1">
        <f t="array" ref="AA25">LEFT(IF($L25,INDEX(zTippingResultsByGroup[],$J25,AA$11),""),1)</f>
        <v/>
      </c>
      <c r="AB25" s="7" t="str" cm="1">
        <f t="array" ref="AB25">IF($L25,INDEX(zTippingResultsByGroup[],$J25,AB$11),"")</f>
        <v/>
      </c>
      <c r="AC25" s="9"/>
      <c r="AD25" s="7"/>
      <c r="AE25" s="9"/>
      <c r="AF25" s="11"/>
      <c r="AG25" s="10" t="b">
        <f t="shared" si="2"/>
        <v>1</v>
      </c>
      <c r="AH25" s="17" t="str" cm="1">
        <f t="array" ref="AH25">IF($L25,INDEX(zTippingResultsByGroup[],$J25,AH$11),"")</f>
        <v/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3">
        <v>13</v>
      </c>
      <c r="B26" s="7" cm="1">
        <f t="array" ref="B26">INDEX(zTippingResultsByGroup[],$J26,B$11)</f>
        <v>63</v>
      </c>
      <c r="C26" s="7" t="b">
        <v>1</v>
      </c>
      <c r="D26" s="7" t="b" cm="1">
        <f t="array" ref="D26">INDEX(zTippingResultsByGroup[],$J26,D$11)&lt;&gt;0</f>
        <v>1</v>
      </c>
      <c r="E26" s="7"/>
      <c r="F26" s="7"/>
      <c r="G26" s="7">
        <f t="shared" si="5"/>
        <v>3</v>
      </c>
      <c r="H26" s="7" t="b">
        <f t="shared" si="7"/>
        <v>0</v>
      </c>
      <c r="I26" s="7">
        <v>13</v>
      </c>
      <c r="J26" s="7">
        <f t="shared" si="8"/>
        <v>89</v>
      </c>
      <c r="K26" s="7" cm="1">
        <f t="array" ref="K26">INDEX(zTippingResultsByGroup[],$J26,K$11)</f>
        <v>9</v>
      </c>
      <c r="L26" s="7" t="b">
        <f t="shared" si="0"/>
        <v>0</v>
      </c>
      <c r="M26" s="7">
        <f>_xlfn.XLOOKUP($B26,Results!$A$11:$A$195,Results!$L$11:$L$195,,0)</f>
        <v>20</v>
      </c>
      <c r="N26" s="7" t="str" cm="1">
        <f t="array" ref="N26">IF($L26,INDEX(zTippingResultsByGroup[],$J26,N$11),"")</f>
        <v/>
      </c>
      <c r="O26" s="7" t="str" cm="1">
        <f t="array" ref="O26">IF($L26,INDEX(zTippingResultsByGroup[],$J26,O$11),"")</f>
        <v/>
      </c>
      <c r="P26" s="7"/>
      <c r="Q26" s="7"/>
      <c r="R26" s="19" t="str">
        <f t="shared" si="1"/>
        <v/>
      </c>
      <c r="S26" s="12" t="str">
        <v/>
      </c>
      <c r="T26" s="7" t="str">
        <f t="shared" si="6"/>
        <v/>
      </c>
      <c r="U26" s="17" t="str" cm="1">
        <f t="array" ref="U26">IF($L26,INDEX(zTippingResultsByGroup[],$J26,U$11),"")</f>
        <v/>
      </c>
      <c r="V26" s="17" t="str" cm="1">
        <f t="array" ref="V26">IF($L26,INDEX(zTippingResultsByGroup[],$J26,V$11),"")</f>
        <v/>
      </c>
      <c r="W26" s="17" t="str" cm="1">
        <f t="array" ref="W26">IF($L26,INDEX(zTippingResultsByGroup[],$J26,W$11),"")</f>
        <v/>
      </c>
      <c r="X26" s="26" t="str" cm="1">
        <f t="array" ref="X26">IF($L26,INDEX(zTippingResultsByGroup[],$J26,X$11),"")</f>
        <v/>
      </c>
      <c r="Y26" s="12" t="str" cm="1">
        <f t="array" ref="Y26">LEFT(IF($L26,INDEX(zTippingResultsByGroup[],$J26,Y$11),""),1)</f>
        <v/>
      </c>
      <c r="Z26" s="12" t="str" cm="1">
        <f t="array" ref="Z26">LEFT(IF($L26,INDEX(zTippingResultsByGroup[],$J26,Z$11),""),1)</f>
        <v/>
      </c>
      <c r="AA26" s="12" t="str" cm="1">
        <f t="array" ref="AA26">LEFT(IF($L26,INDEX(zTippingResultsByGroup[],$J26,AA$11),""),1)</f>
        <v/>
      </c>
      <c r="AB26" s="7" t="str" cm="1">
        <f t="array" ref="AB26">IF($L26,INDEX(zTippingResultsByGroup[],$J26,AB$11),"")</f>
        <v/>
      </c>
      <c r="AC26" s="9"/>
      <c r="AD26" s="7"/>
      <c r="AE26" s="9"/>
      <c r="AF26" s="11"/>
      <c r="AG26" s="10" t="b">
        <f t="shared" si="2"/>
        <v>1</v>
      </c>
      <c r="AH26" s="17" t="str" cm="1">
        <f t="array" ref="AH26">IF($L26,INDEX(zTippingResultsByGroup[],$J26,AH$11),"")</f>
        <v/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8" customFormat="1" x14ac:dyDescent="0.35">
      <c r="A27" s="8">
        <v>14</v>
      </c>
      <c r="B27" s="7" cm="1">
        <f t="array" ref="B27">INDEX(zTippingResultsByGroup[],$J27,B$11)</f>
        <v>34</v>
      </c>
      <c r="C27" s="7" t="b">
        <v>1</v>
      </c>
      <c r="D27" s="7" t="b" cm="1">
        <f t="array" ref="D27">INDEX(zTippingResultsByGroup[],$J27,D$11)&lt;&gt;0</f>
        <v>1</v>
      </c>
      <c r="E27" s="7"/>
      <c r="F27" s="7"/>
      <c r="G27" s="7">
        <f t="shared" si="5"/>
        <v>4</v>
      </c>
      <c r="H27" s="7" t="b">
        <f t="shared" si="7"/>
        <v>0</v>
      </c>
      <c r="I27" s="7">
        <v>14</v>
      </c>
      <c r="J27" s="7">
        <f t="shared" si="8"/>
        <v>90</v>
      </c>
      <c r="K27" s="7" cm="1">
        <f t="array" ref="K27">INDEX(zTippingResultsByGroup[],$J27,K$11)</f>
        <v>9</v>
      </c>
      <c r="L27" s="7" t="b">
        <f t="shared" si="0"/>
        <v>0</v>
      </c>
      <c r="M27" s="7">
        <f>_xlfn.XLOOKUP($B27,Results!$A$11:$A$195,Results!$L$11:$L$195,,0)</f>
        <v>30</v>
      </c>
      <c r="N27" s="7" t="str" cm="1">
        <f t="array" ref="N27">IF($L27,INDEX(zTippingResultsByGroup[],$J27,N$11),"")</f>
        <v/>
      </c>
      <c r="O27" s="7" t="str" cm="1">
        <f t="array" ref="O27">IF($L27,INDEX(zTippingResultsByGroup[],$J27,O$11),"")</f>
        <v/>
      </c>
      <c r="P27" s="7"/>
      <c r="Q27" s="7"/>
      <c r="R27" s="19" t="str">
        <f t="shared" si="1"/>
        <v/>
      </c>
      <c r="S27" s="12" t="str">
        <v/>
      </c>
      <c r="T27" s="7" t="str">
        <f t="shared" si="6"/>
        <v/>
      </c>
      <c r="U27" s="17" t="str" cm="1">
        <f t="array" ref="U27">IF($L27,INDEX(zTippingResultsByGroup[],$J27,U$11),"")</f>
        <v/>
      </c>
      <c r="V27" s="17" t="str" cm="1">
        <f t="array" ref="V27">IF($L27,INDEX(zTippingResultsByGroup[],$J27,V$11),"")</f>
        <v/>
      </c>
      <c r="W27" s="17" t="str" cm="1">
        <f t="array" ref="W27">IF($L27,INDEX(zTippingResultsByGroup[],$J27,W$11),"")</f>
        <v/>
      </c>
      <c r="X27" s="26" t="str" cm="1">
        <f t="array" ref="X27">IF($L27,INDEX(zTippingResultsByGroup[],$J27,X$11),"")</f>
        <v/>
      </c>
      <c r="Y27" s="12" t="str" cm="1">
        <f t="array" ref="Y27">LEFT(IF($L27,INDEX(zTippingResultsByGroup[],$J27,Y$11),""),1)</f>
        <v/>
      </c>
      <c r="Z27" s="12" t="str" cm="1">
        <f t="array" ref="Z27">LEFT(IF($L27,INDEX(zTippingResultsByGroup[],$J27,Z$11),""),1)</f>
        <v/>
      </c>
      <c r="AA27" s="12" t="str" cm="1">
        <f t="array" ref="AA27">LEFT(IF($L27,INDEX(zTippingResultsByGroup[],$J27,AA$11),""),1)</f>
        <v/>
      </c>
      <c r="AB27" s="7" t="str" cm="1">
        <f t="array" ref="AB27">IF($L27,INDEX(zTippingResultsByGroup[],$J27,AB$11),"")</f>
        <v/>
      </c>
      <c r="AC27" s="9"/>
      <c r="AD27" s="7"/>
      <c r="AE27" s="9"/>
      <c r="AF27" s="11"/>
      <c r="AG27" s="10" t="b">
        <f t="shared" si="2"/>
        <v>1</v>
      </c>
      <c r="AH27" s="17" t="str" cm="1">
        <f t="array" ref="AH27">IF($L27,INDEX(zTippingResultsByGroup[],$J27,AH$11),"")</f>
        <v/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8" customFormat="1" x14ac:dyDescent="0.35">
      <c r="A28" s="8">
        <v>15</v>
      </c>
      <c r="B28" s="7" cm="1">
        <f t="array" ref="B28">INDEX(zTippingResultsByGroup[],$J28,B$11)</f>
        <v>39</v>
      </c>
      <c r="C28" s="7" t="b">
        <v>1</v>
      </c>
      <c r="D28" s="7" t="b" cm="1">
        <f t="array" ref="D28">INDEX(zTippingResultsByGroup[],$J28,D$11)&lt;&gt;0</f>
        <v>1</v>
      </c>
      <c r="E28" s="7"/>
      <c r="F28" s="7"/>
      <c r="G28" s="7">
        <f t="shared" si="5"/>
        <v>5</v>
      </c>
      <c r="H28" s="7" t="b">
        <f t="shared" si="7"/>
        <v>0</v>
      </c>
      <c r="I28" s="7">
        <v>15</v>
      </c>
      <c r="J28" s="7">
        <f t="shared" si="8"/>
        <v>91</v>
      </c>
      <c r="K28" s="7" cm="1">
        <f t="array" ref="K28">INDEX(zTippingResultsByGroup[],$J28,K$11)</f>
        <v>9</v>
      </c>
      <c r="L28" s="7" t="b">
        <f t="shared" si="0"/>
        <v>0</v>
      </c>
      <c r="M28" s="7">
        <f>_xlfn.XLOOKUP($B28,Results!$A$11:$A$195,Results!$L$11:$L$195,,0)</f>
        <v>38</v>
      </c>
      <c r="N28" s="7" t="str" cm="1">
        <f t="array" ref="N28">IF($L28,INDEX(zTippingResultsByGroup[],$J28,N$11),"")</f>
        <v/>
      </c>
      <c r="O28" s="7" t="str" cm="1">
        <f t="array" ref="O28">IF($L28,INDEX(zTippingResultsByGroup[],$J28,O$11),"")</f>
        <v/>
      </c>
      <c r="P28" s="7"/>
      <c r="Q28" s="7"/>
      <c r="R28" s="19" t="str">
        <f t="shared" si="1"/>
        <v/>
      </c>
      <c r="S28" s="12" t="str">
        <v/>
      </c>
      <c r="T28" s="7" t="str">
        <f t="shared" si="6"/>
        <v/>
      </c>
      <c r="U28" s="17" t="str" cm="1">
        <f t="array" ref="U28">IF($L28,INDEX(zTippingResultsByGroup[],$J28,U$11),"")</f>
        <v/>
      </c>
      <c r="V28" s="17" t="str" cm="1">
        <f t="array" ref="V28">IF($L28,INDEX(zTippingResultsByGroup[],$J28,V$11),"")</f>
        <v/>
      </c>
      <c r="W28" s="17" t="str" cm="1">
        <f t="array" ref="W28">IF($L28,INDEX(zTippingResultsByGroup[],$J28,W$11),"")</f>
        <v/>
      </c>
      <c r="X28" s="26" t="str" cm="1">
        <f t="array" ref="X28">IF($L28,INDEX(zTippingResultsByGroup[],$J28,X$11),"")</f>
        <v/>
      </c>
      <c r="Y28" s="12" t="str" cm="1">
        <f t="array" ref="Y28">LEFT(IF($L28,INDEX(zTippingResultsByGroup[],$J28,Y$11),""),1)</f>
        <v/>
      </c>
      <c r="Z28" s="12" t="str" cm="1">
        <f t="array" ref="Z28">LEFT(IF($L28,INDEX(zTippingResultsByGroup[],$J28,Z$11),""),1)</f>
        <v/>
      </c>
      <c r="AA28" s="12" t="str" cm="1">
        <f t="array" ref="AA28">LEFT(IF($L28,INDEX(zTippingResultsByGroup[],$J28,AA$11),""),1)</f>
        <v/>
      </c>
      <c r="AB28" s="7" t="str" cm="1">
        <f t="array" ref="AB28">IF($L28,INDEX(zTippingResultsByGroup[],$J28,AB$11),"")</f>
        <v/>
      </c>
      <c r="AC28" s="9"/>
      <c r="AD28" s="7"/>
      <c r="AE28" s="9"/>
      <c r="AF28" s="11"/>
      <c r="AG28" s="10" t="b">
        <f t="shared" si="2"/>
        <v>1</v>
      </c>
      <c r="AH28" s="17" t="str" cm="1">
        <f t="array" ref="AH28">IF($L28,INDEX(zTippingResultsByGroup[],$J28,AH$11),"")</f>
        <v/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3">
        <v>16</v>
      </c>
      <c r="B29" s="7" cm="1">
        <f t="array" ref="B29">INDEX(zTippingResultsByGroup[],$J29,B$11)</f>
        <v>239</v>
      </c>
      <c r="C29" s="7" t="b">
        <v>1</v>
      </c>
      <c r="D29" s="7" t="b" cm="1">
        <f t="array" ref="D29">INDEX(zTippingResultsByGroup[],$J29,D$11)&lt;&gt;0</f>
        <v>1</v>
      </c>
      <c r="E29" s="7"/>
      <c r="F29" s="7"/>
      <c r="G29" s="7">
        <f t="shared" si="5"/>
        <v>1</v>
      </c>
      <c r="H29" s="7" t="b">
        <f t="shared" si="7"/>
        <v>0</v>
      </c>
      <c r="I29" s="7">
        <v>16</v>
      </c>
      <c r="J29" s="7">
        <f t="shared" si="8"/>
        <v>92</v>
      </c>
      <c r="K29" s="7" cm="1">
        <f t="array" ref="K29">INDEX(zTippingResultsByGroup[],$J29,K$11)</f>
        <v>9</v>
      </c>
      <c r="L29" s="7" t="b">
        <f t="shared" si="0"/>
        <v>0</v>
      </c>
      <c r="M29" s="7">
        <f>_xlfn.XLOOKUP($B29,Results!$A$11:$A$195,Results!$L$11:$L$195,,0)</f>
        <v>38</v>
      </c>
      <c r="N29" s="7" t="str" cm="1">
        <f t="array" ref="N29">IF($L29,INDEX(zTippingResultsByGroup[],$J29,N$11),"")</f>
        <v/>
      </c>
      <c r="O29" s="7" t="str" cm="1">
        <f t="array" ref="O29">IF($L29,INDEX(zTippingResultsByGroup[],$J29,O$11),"")</f>
        <v/>
      </c>
      <c r="P29" s="7"/>
      <c r="Q29" s="7"/>
      <c r="R29" s="19" t="str">
        <f t="shared" si="1"/>
        <v/>
      </c>
      <c r="S29" s="12" t="str">
        <v/>
      </c>
      <c r="T29" s="7" t="str">
        <f t="shared" si="6"/>
        <v/>
      </c>
      <c r="U29" s="17" t="str" cm="1">
        <f t="array" ref="U29">IF($L29,INDEX(zTippingResultsByGroup[],$J29,U$11),"")</f>
        <v/>
      </c>
      <c r="V29" s="17" t="str" cm="1">
        <f t="array" ref="V29">IF($L29,INDEX(zTippingResultsByGroup[],$J29,V$11),"")</f>
        <v/>
      </c>
      <c r="W29" s="17" t="str" cm="1">
        <f t="array" ref="W29">IF($L29,INDEX(zTippingResultsByGroup[],$J29,W$11),"")</f>
        <v/>
      </c>
      <c r="X29" s="26" t="str" cm="1">
        <f t="array" ref="X29">IF($L29,INDEX(zTippingResultsByGroup[],$J29,X$11),"")</f>
        <v/>
      </c>
      <c r="Y29" s="12" t="str" cm="1">
        <f t="array" ref="Y29">LEFT(IF($L29,INDEX(zTippingResultsByGroup[],$J29,Y$11),""),1)</f>
        <v/>
      </c>
      <c r="Z29" s="12" t="str" cm="1">
        <f t="array" ref="Z29">LEFT(IF($L29,INDEX(zTippingResultsByGroup[],$J29,Z$11),""),1)</f>
        <v/>
      </c>
      <c r="AA29" s="12" t="str" cm="1">
        <f t="array" ref="AA29">LEFT(IF($L29,INDEX(zTippingResultsByGroup[],$J29,AA$11),""),1)</f>
        <v/>
      </c>
      <c r="AB29" s="7" t="str" cm="1">
        <f t="array" ref="AB29">IF($L29,INDEX(zTippingResultsByGroup[],$J29,AB$11),"")</f>
        <v/>
      </c>
      <c r="AC29" s="9"/>
      <c r="AD29" s="7"/>
      <c r="AE29" s="9"/>
      <c r="AF29" s="11"/>
      <c r="AG29" s="10" t="b">
        <f t="shared" si="2"/>
        <v>1</v>
      </c>
      <c r="AH29" s="17" t="str" cm="1">
        <f t="array" ref="AH29">IF($L29,INDEX(zTippingResultsByGroup[],$J29,AH$11),"")</f>
        <v/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8" customFormat="1" x14ac:dyDescent="0.35">
      <c r="A30" s="8">
        <v>17</v>
      </c>
      <c r="B30" s="7" cm="1">
        <f t="array" ref="B30">INDEX(zTippingResultsByGroup[],$J30,B$11)</f>
        <v>227</v>
      </c>
      <c r="C30" s="7" t="b">
        <v>1</v>
      </c>
      <c r="D30" s="7" t="b" cm="1">
        <f t="array" ref="D30">INDEX(zTippingResultsByGroup[],$J30,D$11)&lt;&gt;0</f>
        <v>1</v>
      </c>
      <c r="E30" s="7"/>
      <c r="F30" s="7"/>
      <c r="G30" s="7">
        <f t="shared" si="5"/>
        <v>2</v>
      </c>
      <c r="H30" s="7" t="b">
        <f t="shared" si="7"/>
        <v>0</v>
      </c>
      <c r="I30" s="7">
        <v>17</v>
      </c>
      <c r="J30" s="7">
        <f t="shared" si="8"/>
        <v>93</v>
      </c>
      <c r="K30" s="7" cm="1">
        <f t="array" ref="K30">INDEX(zTippingResultsByGroup[],$J30,K$11)</f>
        <v>9</v>
      </c>
      <c r="L30" s="7" t="b">
        <f t="shared" si="0"/>
        <v>0</v>
      </c>
      <c r="M30" s="7">
        <f>_xlfn.XLOOKUP($B30,Results!$A$11:$A$195,Results!$L$11:$L$195,,0)</f>
        <v>49</v>
      </c>
      <c r="N30" s="7" t="str" cm="1">
        <f t="array" ref="N30">IF($L30,INDEX(zTippingResultsByGroup[],$J30,N$11),"")</f>
        <v/>
      </c>
      <c r="O30" s="7" t="str" cm="1">
        <f t="array" ref="O30">IF($L30,INDEX(zTippingResultsByGroup[],$J30,O$11),"")</f>
        <v/>
      </c>
      <c r="P30" s="7"/>
      <c r="Q30" s="7"/>
      <c r="R30" s="19" t="str">
        <f t="shared" si="1"/>
        <v/>
      </c>
      <c r="S30" s="12" t="str">
        <v/>
      </c>
      <c r="T30" s="7" t="str">
        <f t="shared" si="6"/>
        <v/>
      </c>
      <c r="U30" s="17" t="str" cm="1">
        <f t="array" ref="U30">IF($L30,INDEX(zTippingResultsByGroup[],$J30,U$11),"")</f>
        <v/>
      </c>
      <c r="V30" s="17" t="str" cm="1">
        <f t="array" ref="V30">IF($L30,INDEX(zTippingResultsByGroup[],$J30,V$11),"")</f>
        <v/>
      </c>
      <c r="W30" s="17" t="str" cm="1">
        <f t="array" ref="W30">IF($L30,INDEX(zTippingResultsByGroup[],$J30,W$11),"")</f>
        <v/>
      </c>
      <c r="X30" s="26" t="str" cm="1">
        <f t="array" ref="X30">IF($L30,INDEX(zTippingResultsByGroup[],$J30,X$11),"")</f>
        <v/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7" t="str" cm="1">
        <f t="array" ref="AB30">IF($L30,INDEX(zTippingResultsByGroup[],$J30,AB$11),"")</f>
        <v/>
      </c>
      <c r="AC30" s="9"/>
      <c r="AD30" s="7"/>
      <c r="AE30" s="9"/>
      <c r="AF30" s="11"/>
      <c r="AG30" s="10" t="b">
        <f t="shared" si="2"/>
        <v>1</v>
      </c>
      <c r="AH30" s="17" t="str" cm="1">
        <f t="array" ref="AH30">IF($L30,INDEX(zTippingResultsByGroup[],$J30,AH$11),"")</f>
        <v/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3">
        <v>18</v>
      </c>
      <c r="B31" s="7" cm="1">
        <f t="array" ref="B31">INDEX(zTippingResultsByGroup[],$J31,B$11)</f>
        <v>105</v>
      </c>
      <c r="C31" s="7" t="b">
        <v>1</v>
      </c>
      <c r="D31" s="7" t="b" cm="1">
        <f t="array" ref="D31">INDEX(zTippingResultsByGroup[],$J31,D$11)&lt;&gt;0</f>
        <v>1</v>
      </c>
      <c r="E31" s="7"/>
      <c r="F31" s="7"/>
      <c r="G31" s="7">
        <f t="shared" si="5"/>
        <v>3</v>
      </c>
      <c r="H31" s="7" t="b">
        <f t="shared" si="7"/>
        <v>0</v>
      </c>
      <c r="I31" s="7">
        <v>18</v>
      </c>
      <c r="J31" s="7">
        <f t="shared" si="8"/>
        <v>94</v>
      </c>
      <c r="K31" s="7" cm="1">
        <f t="array" ref="K31">INDEX(zTippingResultsByGroup[],$J31,K$11)</f>
        <v>9</v>
      </c>
      <c r="L31" s="7" t="b">
        <f t="shared" si="0"/>
        <v>0</v>
      </c>
      <c r="M31" s="7">
        <f>_xlfn.XLOOKUP($B31,Results!$A$11:$A$195,Results!$L$11:$L$195,,0)</f>
        <v>49</v>
      </c>
      <c r="N31" s="7" t="str" cm="1">
        <f t="array" ref="N31">IF($L31,INDEX(zTippingResultsByGroup[],$J31,N$11),"")</f>
        <v/>
      </c>
      <c r="O31" s="7" t="str" cm="1">
        <f t="array" ref="O31">IF($L31,INDEX(zTippingResultsByGroup[],$J31,O$11),"")</f>
        <v/>
      </c>
      <c r="P31" s="7"/>
      <c r="Q31" s="7"/>
      <c r="R31" s="19" t="str">
        <f t="shared" si="1"/>
        <v/>
      </c>
      <c r="S31" s="12" t="str">
        <v/>
      </c>
      <c r="T31" s="7" t="str">
        <f t="shared" si="6"/>
        <v/>
      </c>
      <c r="U31" s="17" t="str" cm="1">
        <f t="array" ref="U31">IF($L31,INDEX(zTippingResultsByGroup[],$J31,U$11),"")</f>
        <v/>
      </c>
      <c r="V31" s="17" t="str" cm="1">
        <f t="array" ref="V31">IF($L31,INDEX(zTippingResultsByGroup[],$J31,V$11),"")</f>
        <v/>
      </c>
      <c r="W31" s="17" t="str" cm="1">
        <f t="array" ref="W31">IF($L31,INDEX(zTippingResultsByGroup[],$J31,W$11),"")</f>
        <v/>
      </c>
      <c r="X31" s="26" t="str" cm="1">
        <f t="array" ref="X31">IF($L31,INDEX(zTippingResultsByGroup[],$J31,X$11),"")</f>
        <v/>
      </c>
      <c r="Y31" s="12" t="str" cm="1">
        <f t="array" ref="Y31">LEFT(IF($L31,INDEX(zTippingResultsByGroup[],$J31,Y$11),""),1)</f>
        <v/>
      </c>
      <c r="Z31" s="12" t="str" cm="1">
        <f t="array" ref="Z31">LEFT(IF($L31,INDEX(zTippingResultsByGroup[],$J31,Z$11),""),1)</f>
        <v/>
      </c>
      <c r="AA31" s="12" t="str" cm="1">
        <f t="array" ref="AA31">LEFT(IF($L31,INDEX(zTippingResultsByGroup[],$J31,AA$11),""),1)</f>
        <v/>
      </c>
      <c r="AB31" s="7" t="str" cm="1">
        <f t="array" ref="AB31">IF($L31,INDEX(zTippingResultsByGroup[],$J31,AB$11),"")</f>
        <v/>
      </c>
      <c r="AC31" s="9"/>
      <c r="AD31" s="7"/>
      <c r="AE31" s="9"/>
      <c r="AF31" s="11"/>
      <c r="AG31" s="10" t="b">
        <f t="shared" si="2"/>
        <v>1</v>
      </c>
      <c r="AH31" s="17" t="str" cm="1">
        <f t="array" ref="AH31">IF($L31,INDEX(zTippingResultsByGroup[],$J31,AH$11),"")</f>
        <v/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3">
        <v>19</v>
      </c>
      <c r="B32" s="7" cm="1">
        <f t="array" ref="B32">INDEX(zTippingResultsByGroup[],$J32,B$11)</f>
        <v>165</v>
      </c>
      <c r="C32" s="7" t="b">
        <v>1</v>
      </c>
      <c r="D32" s="7" t="b" cm="1">
        <f t="array" ref="D32">INDEX(zTippingResultsByGroup[],$J32,D$11)&lt;&gt;0</f>
        <v>1</v>
      </c>
      <c r="E32" s="7"/>
      <c r="F32" s="7"/>
      <c r="G32" s="7">
        <f t="shared" si="5"/>
        <v>4</v>
      </c>
      <c r="H32" s="7" t="b">
        <f t="shared" si="7"/>
        <v>0</v>
      </c>
      <c r="I32" s="7">
        <v>19</v>
      </c>
      <c r="J32" s="7">
        <f t="shared" si="8"/>
        <v>95</v>
      </c>
      <c r="K32" s="7" cm="1">
        <f t="array" ref="K32">INDEX(zTippingResultsByGroup[],$J32,K$11)</f>
        <v>9</v>
      </c>
      <c r="L32" s="7" t="b">
        <f t="shared" si="0"/>
        <v>0</v>
      </c>
      <c r="M32" s="7">
        <f>_xlfn.XLOOKUP($B32,Results!$A$11:$A$195,Results!$L$11:$L$195,,0)</f>
        <v>49</v>
      </c>
      <c r="N32" s="7" t="str" cm="1">
        <f t="array" ref="N32">IF($L32,INDEX(zTippingResultsByGroup[],$J32,N$11),"")</f>
        <v/>
      </c>
      <c r="O32" s="7" t="str" cm="1">
        <f t="array" ref="O32">IF($L32,INDEX(zTippingResultsByGroup[],$J32,O$11),"")</f>
        <v/>
      </c>
      <c r="P32" s="7"/>
      <c r="Q32" s="7"/>
      <c r="R32" s="19" t="str">
        <f t="shared" si="1"/>
        <v/>
      </c>
      <c r="S32" s="12" t="str">
        <v/>
      </c>
      <c r="T32" s="7" t="str">
        <f t="shared" si="6"/>
        <v/>
      </c>
      <c r="U32" s="17" t="str" cm="1">
        <f t="array" ref="U32">IF($L32,INDEX(zTippingResultsByGroup[],$J32,U$11),"")</f>
        <v/>
      </c>
      <c r="V32" s="17" t="str" cm="1">
        <f t="array" ref="V32">IF($L32,INDEX(zTippingResultsByGroup[],$J32,V$11),"")</f>
        <v/>
      </c>
      <c r="W32" s="17" t="str" cm="1">
        <f t="array" ref="W32">IF($L32,INDEX(zTippingResultsByGroup[],$J32,W$11),"")</f>
        <v/>
      </c>
      <c r="X32" s="26" t="str" cm="1">
        <f t="array" ref="X32">IF($L32,INDEX(zTippingResultsByGroup[],$J32,X$11),"")</f>
        <v/>
      </c>
      <c r="Y32" s="12" t="str" cm="1">
        <f t="array" ref="Y32">LEFT(IF($L32,INDEX(zTippingResultsByGroup[],$J32,Y$11),""),1)</f>
        <v/>
      </c>
      <c r="Z32" s="12" t="str" cm="1">
        <f t="array" ref="Z32">LEFT(IF($L32,INDEX(zTippingResultsByGroup[],$J32,Z$11),""),1)</f>
        <v/>
      </c>
      <c r="AA32" s="12" t="str" cm="1">
        <f t="array" ref="AA32">LEFT(IF($L32,INDEX(zTippingResultsByGroup[],$J32,AA$11),""),1)</f>
        <v/>
      </c>
      <c r="AB32" s="7" t="str" cm="1">
        <f t="array" ref="AB32">IF($L32,INDEX(zTippingResultsByGroup[],$J32,AB$11),"")</f>
        <v/>
      </c>
      <c r="AC32" s="9"/>
      <c r="AD32" s="7"/>
      <c r="AE32" s="9"/>
      <c r="AF32" s="11"/>
      <c r="AG32" s="10" t="b">
        <f t="shared" si="2"/>
        <v>1</v>
      </c>
      <c r="AH32" s="17" t="str" cm="1">
        <f t="array" ref="AH32">IF($L32,INDEX(zTippingResultsByGroup[],$J32,AH$11),"")</f>
        <v/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3">
        <v>20</v>
      </c>
      <c r="B33" s="7" cm="1">
        <f t="array" ref="B33">INDEX(zTippingResultsByGroup[],$J33,B$11)</f>
        <v>166</v>
      </c>
      <c r="C33" s="7" t="b">
        <v>1</v>
      </c>
      <c r="D33" s="7" t="b" cm="1">
        <f t="array" ref="D33">INDEX(zTippingResultsByGroup[],$J33,D$11)&lt;&gt;0</f>
        <v>1</v>
      </c>
      <c r="E33" s="7"/>
      <c r="F33" s="7"/>
      <c r="G33" s="7">
        <f t="shared" si="5"/>
        <v>5</v>
      </c>
      <c r="H33" s="7" t="b">
        <f t="shared" si="7"/>
        <v>0</v>
      </c>
      <c r="I33" s="7">
        <v>20</v>
      </c>
      <c r="J33" s="7">
        <f t="shared" si="8"/>
        <v>96</v>
      </c>
      <c r="K33" s="7" cm="1">
        <f t="array" ref="K33">INDEX(zTippingResultsByGroup[],$J33,K$11)</f>
        <v>9</v>
      </c>
      <c r="L33" s="7" t="b">
        <f t="shared" si="0"/>
        <v>0</v>
      </c>
      <c r="M33" s="7">
        <f>_xlfn.XLOOKUP($B33,Results!$A$11:$A$195,Results!$L$11:$L$195,,0)</f>
        <v>49</v>
      </c>
      <c r="N33" s="7" t="str" cm="1">
        <f t="array" ref="N33">IF($L33,INDEX(zTippingResultsByGroup[],$J33,N$11),"")</f>
        <v/>
      </c>
      <c r="O33" s="7" t="str" cm="1">
        <f t="array" ref="O33">IF($L33,INDEX(zTippingResultsByGroup[],$J33,O$11),"")</f>
        <v/>
      </c>
      <c r="P33" s="7"/>
      <c r="Q33" s="7"/>
      <c r="R33" s="19" t="str">
        <f t="shared" si="1"/>
        <v/>
      </c>
      <c r="S33" s="12" t="str">
        <v/>
      </c>
      <c r="T33" s="7" t="str">
        <f t="shared" si="6"/>
        <v/>
      </c>
      <c r="U33" s="17" t="str" cm="1">
        <f t="array" ref="U33">IF($L33,INDEX(zTippingResultsByGroup[],$J33,U$11),"")</f>
        <v/>
      </c>
      <c r="V33" s="17" t="str" cm="1">
        <f t="array" ref="V33">IF($L33,INDEX(zTippingResultsByGroup[],$J33,V$11),"")</f>
        <v/>
      </c>
      <c r="W33" s="17" t="str" cm="1">
        <f t="array" ref="W33">IF($L33,INDEX(zTippingResultsByGroup[],$J33,W$11),"")</f>
        <v/>
      </c>
      <c r="X33" s="26" t="str" cm="1">
        <f t="array" ref="X33">IF($L33,INDEX(zTippingResultsByGroup[],$J33,X$11),"")</f>
        <v/>
      </c>
      <c r="Y33" s="12" t="str" cm="1">
        <f t="array" ref="Y33">LEFT(IF($L33,INDEX(zTippingResultsByGroup[],$J33,Y$11),""),1)</f>
        <v/>
      </c>
      <c r="Z33" s="12" t="str" cm="1">
        <f t="array" ref="Z33">LEFT(IF($L33,INDEX(zTippingResultsByGroup[],$J33,Z$11),""),1)</f>
        <v/>
      </c>
      <c r="AA33" s="12" t="str" cm="1">
        <f t="array" ref="AA33">LEFT(IF($L33,INDEX(zTippingResultsByGroup[],$J33,AA$11),""),1)</f>
        <v/>
      </c>
      <c r="AB33" s="7" t="str" cm="1">
        <f t="array" ref="AB33">IF($L33,INDEX(zTippingResultsByGroup[],$J33,AB$11),"")</f>
        <v/>
      </c>
      <c r="AC33" s="9"/>
      <c r="AD33" s="7"/>
      <c r="AE33" s="9"/>
      <c r="AF33" s="11"/>
      <c r="AG33" s="10" t="b">
        <f t="shared" si="2"/>
        <v>1</v>
      </c>
      <c r="AH33" s="17" t="str" cm="1">
        <f t="array" ref="AH33">IF($L33,INDEX(zTippingResultsByGroup[],$J33,AH$11),"")</f>
        <v/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3">
        <v>21</v>
      </c>
      <c r="B34" s="7" cm="1">
        <f t="array" ref="B34">INDEX(zTippingResultsByGroup[],$J34,B$11)</f>
        <v>48</v>
      </c>
      <c r="C34" s="7" t="b">
        <v>1</v>
      </c>
      <c r="D34" s="7" t="b" cm="1">
        <f t="array" ref="D34">INDEX(zTippingResultsByGroup[],$J34,D$11)&lt;&gt;0</f>
        <v>1</v>
      </c>
      <c r="E34" s="7"/>
      <c r="F34" s="7"/>
      <c r="G34" s="7">
        <f t="shared" si="5"/>
        <v>1</v>
      </c>
      <c r="H34" s="7" t="b">
        <f t="shared" si="7"/>
        <v>0</v>
      </c>
      <c r="I34" s="7">
        <v>21</v>
      </c>
      <c r="J34" s="7">
        <f t="shared" si="8"/>
        <v>97</v>
      </c>
      <c r="K34" s="7" cm="1">
        <f t="array" ref="K34">INDEX(zTippingResultsByGroup[],$J34,K$11)</f>
        <v>9</v>
      </c>
      <c r="L34" s="7" t="b">
        <f t="shared" si="0"/>
        <v>0</v>
      </c>
      <c r="M34" s="7">
        <f>_xlfn.XLOOKUP($B34,Results!$A$11:$A$195,Results!$L$11:$L$195,,0)</f>
        <v>65</v>
      </c>
      <c r="N34" s="7" t="str" cm="1">
        <f t="array" ref="N34">IF($L34,INDEX(zTippingResultsByGroup[],$J34,N$11),"")</f>
        <v/>
      </c>
      <c r="O34" s="7" t="str" cm="1">
        <f t="array" ref="O34">IF($L34,INDEX(zTippingResultsByGroup[],$J34,O$11),"")</f>
        <v/>
      </c>
      <c r="P34" s="7"/>
      <c r="Q34" s="7"/>
      <c r="R34" s="19" t="str">
        <f t="shared" si="1"/>
        <v/>
      </c>
      <c r="S34" s="12" t="str">
        <v/>
      </c>
      <c r="T34" s="7" t="str">
        <f t="shared" si="6"/>
        <v/>
      </c>
      <c r="U34" s="17" t="str" cm="1">
        <f t="array" ref="U34">IF($L34,INDEX(zTippingResultsByGroup[],$J34,U$11),"")</f>
        <v/>
      </c>
      <c r="V34" s="17" t="str" cm="1">
        <f t="array" ref="V34">IF($L34,INDEX(zTippingResultsByGroup[],$J34,V$11),"")</f>
        <v/>
      </c>
      <c r="W34" s="17" t="str" cm="1">
        <f t="array" ref="W34">IF($L34,INDEX(zTippingResultsByGroup[],$J34,W$11),"")</f>
        <v/>
      </c>
      <c r="X34" s="26" t="str" cm="1">
        <f t="array" ref="X34">IF($L34,INDEX(zTippingResultsByGroup[],$J34,X$11),"")</f>
        <v/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7" t="str" cm="1">
        <f t="array" ref="AB34">IF($L34,INDEX(zTippingResultsByGroup[],$J34,AB$11),"")</f>
        <v/>
      </c>
      <c r="AC34" s="9"/>
      <c r="AD34" s="7"/>
      <c r="AE34" s="9"/>
      <c r="AF34" s="11"/>
      <c r="AG34" s="10" t="b">
        <f t="shared" si="2"/>
        <v>1</v>
      </c>
      <c r="AH34" s="17" t="str" cm="1">
        <f t="array" ref="AH34">IF($L34,INDEX(zTippingResultsByGroup[],$J34,AH$11),"")</f>
        <v/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8" customFormat="1" x14ac:dyDescent="0.35">
      <c r="A35" s="8">
        <v>22</v>
      </c>
      <c r="B35" s="7" cm="1">
        <f t="array" ref="B35">INDEX(zTippingResultsByGroup[],$J35,B$11)</f>
        <v>59</v>
      </c>
      <c r="C35" s="7" t="b">
        <v>1</v>
      </c>
      <c r="D35" s="7" t="b" cm="1">
        <f t="array" ref="D35">INDEX(zTippingResultsByGroup[],$J35,D$11)&lt;&gt;0</f>
        <v>1</v>
      </c>
      <c r="E35" s="7"/>
      <c r="F35" s="7"/>
      <c r="G35" s="7">
        <f t="shared" si="5"/>
        <v>2</v>
      </c>
      <c r="H35" s="7" t="b">
        <f t="shared" si="7"/>
        <v>0</v>
      </c>
      <c r="I35" s="7">
        <v>22</v>
      </c>
      <c r="J35" s="7">
        <f t="shared" si="8"/>
        <v>98</v>
      </c>
      <c r="K35" s="7" cm="1">
        <f t="array" ref="K35">INDEX(zTippingResultsByGroup[],$J35,K$11)</f>
        <v>9</v>
      </c>
      <c r="L35" s="7" t="b">
        <f t="shared" si="0"/>
        <v>0</v>
      </c>
      <c r="M35" s="7">
        <f>_xlfn.XLOOKUP($B35,Results!$A$11:$A$195,Results!$L$11:$L$195,,0)</f>
        <v>76</v>
      </c>
      <c r="N35" s="7" t="str" cm="1">
        <f t="array" ref="N35">IF($L35,INDEX(zTippingResultsByGroup[],$J35,N$11),"")</f>
        <v/>
      </c>
      <c r="O35" s="7" t="str" cm="1">
        <f t="array" ref="O35">IF($L35,INDEX(zTippingResultsByGroup[],$J35,O$11),"")</f>
        <v/>
      </c>
      <c r="P35" s="7"/>
      <c r="Q35" s="7"/>
      <c r="R35" s="19" t="str">
        <f t="shared" si="1"/>
        <v/>
      </c>
      <c r="S35" s="12" t="str">
        <v/>
      </c>
      <c r="T35" s="7" t="str">
        <f t="shared" si="6"/>
        <v/>
      </c>
      <c r="U35" s="17" t="str" cm="1">
        <f t="array" ref="U35">IF($L35,INDEX(zTippingResultsByGroup[],$J35,U$11),"")</f>
        <v/>
      </c>
      <c r="V35" s="17" t="str" cm="1">
        <f t="array" ref="V35">IF($L35,INDEX(zTippingResultsByGroup[],$J35,V$11),"")</f>
        <v/>
      </c>
      <c r="W35" s="17" t="str" cm="1">
        <f t="array" ref="W35">IF($L35,INDEX(zTippingResultsByGroup[],$J35,W$11),"")</f>
        <v/>
      </c>
      <c r="X35" s="26" t="str" cm="1">
        <f t="array" ref="X35">IF($L35,INDEX(zTippingResultsByGroup[],$J35,X$11),"")</f>
        <v/>
      </c>
      <c r="Y35" s="12" t="str" cm="1">
        <f t="array" ref="Y35">LEFT(IF($L35,INDEX(zTippingResultsByGroup[],$J35,Y$11),""),1)</f>
        <v/>
      </c>
      <c r="Z35" s="12" t="str" cm="1">
        <f t="array" ref="Z35">LEFT(IF($L35,INDEX(zTippingResultsByGroup[],$J35,Z$11),""),1)</f>
        <v/>
      </c>
      <c r="AA35" s="12" t="str" cm="1">
        <f t="array" ref="AA35">LEFT(IF($L35,INDEX(zTippingResultsByGroup[],$J35,AA$11),""),1)</f>
        <v/>
      </c>
      <c r="AB35" s="7" t="str" cm="1">
        <f t="array" ref="AB35">IF($L35,INDEX(zTippingResultsByGroup[],$J35,AB$11),"")</f>
        <v/>
      </c>
      <c r="AC35" s="9"/>
      <c r="AD35" s="7"/>
      <c r="AE35" s="9"/>
      <c r="AF35" s="11"/>
      <c r="AG35" s="10" t="b">
        <f t="shared" si="2"/>
        <v>1</v>
      </c>
      <c r="AH35" s="17" t="str" cm="1">
        <f t="array" ref="AH35">IF($L35,INDEX(zTippingResultsByGroup[],$J35,AH$11),"")</f>
        <v/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3">
        <v>23</v>
      </c>
      <c r="B36" s="7" cm="1">
        <f t="array" ref="B36">INDEX(zTippingResultsByGroup[],$J36,B$11)</f>
        <v>245</v>
      </c>
      <c r="C36" s="7" t="b">
        <v>1</v>
      </c>
      <c r="D36" s="7" t="b" cm="1">
        <f t="array" ref="D36">INDEX(zTippingResultsByGroup[],$J36,D$11)&lt;&gt;0</f>
        <v>1</v>
      </c>
      <c r="E36" s="7"/>
      <c r="F36" s="7"/>
      <c r="G36" s="7">
        <f t="shared" si="5"/>
        <v>3</v>
      </c>
      <c r="H36" s="7" t="b">
        <f t="shared" si="7"/>
        <v>0</v>
      </c>
      <c r="I36" s="7">
        <v>23</v>
      </c>
      <c r="J36" s="7">
        <f t="shared" si="8"/>
        <v>99</v>
      </c>
      <c r="K36" s="7" cm="1">
        <f t="array" ref="K36">INDEX(zTippingResultsByGroup[],$J36,K$11)</f>
        <v>9</v>
      </c>
      <c r="L36" s="7" t="b">
        <f t="shared" si="0"/>
        <v>0</v>
      </c>
      <c r="M36" s="7">
        <f>_xlfn.XLOOKUP($B36,Results!$A$11:$A$195,Results!$L$11:$L$195,,0)</f>
        <v>76</v>
      </c>
      <c r="N36" s="7" t="str" cm="1">
        <f t="array" ref="N36">IF($L36,INDEX(zTippingResultsByGroup[],$J36,N$11),"")</f>
        <v/>
      </c>
      <c r="O36" s="7" t="str" cm="1">
        <f t="array" ref="O36">IF($L36,INDEX(zTippingResultsByGroup[],$J36,O$11),"")</f>
        <v/>
      </c>
      <c r="P36" s="7"/>
      <c r="Q36" s="7"/>
      <c r="R36" s="19" t="str">
        <f t="shared" si="1"/>
        <v/>
      </c>
      <c r="S36" s="12" t="str">
        <v/>
      </c>
      <c r="T36" s="7" t="str">
        <f t="shared" si="6"/>
        <v/>
      </c>
      <c r="U36" s="17" t="str" cm="1">
        <f t="array" ref="U36">IF($L36,INDEX(zTippingResultsByGroup[],$J36,U$11),"")</f>
        <v/>
      </c>
      <c r="V36" s="17" t="str" cm="1">
        <f t="array" ref="V36">IF($L36,INDEX(zTippingResultsByGroup[],$J36,V$11),"")</f>
        <v/>
      </c>
      <c r="W36" s="17" t="str" cm="1">
        <f t="array" ref="W36">IF($L36,INDEX(zTippingResultsByGroup[],$J36,W$11),"")</f>
        <v/>
      </c>
      <c r="X36" s="26" t="str" cm="1">
        <f t="array" ref="X36">IF($L36,INDEX(zTippingResultsByGroup[],$J36,X$11),"")</f>
        <v/>
      </c>
      <c r="Y36" s="12" t="str" cm="1">
        <f t="array" ref="Y36">LEFT(IF($L36,INDEX(zTippingResultsByGroup[],$J36,Y$11),""),1)</f>
        <v/>
      </c>
      <c r="Z36" s="12" t="str" cm="1">
        <f t="array" ref="Z36">LEFT(IF($L36,INDEX(zTippingResultsByGroup[],$J36,Z$11),""),1)</f>
        <v/>
      </c>
      <c r="AA36" s="12" t="str" cm="1">
        <f t="array" ref="AA36">LEFT(IF($L36,INDEX(zTippingResultsByGroup[],$J36,AA$11),""),1)</f>
        <v/>
      </c>
      <c r="AB36" s="7" t="str" cm="1">
        <f t="array" ref="AB36">IF($L36,INDEX(zTippingResultsByGroup[],$J36,AB$11),"")</f>
        <v/>
      </c>
      <c r="AC36" s="9"/>
      <c r="AD36" s="7"/>
      <c r="AE36" s="9"/>
      <c r="AF36" s="11"/>
      <c r="AG36" s="10" t="b">
        <f t="shared" si="2"/>
        <v>1</v>
      </c>
      <c r="AH36" s="17" t="str" cm="1">
        <f t="array" ref="AH36">IF($L36,INDEX(zTippingResultsByGroup[],$J36,AH$11),"")</f>
        <v/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3">
        <v>24</v>
      </c>
      <c r="B37" s="7" cm="1">
        <f t="array" ref="B37">INDEX(zTippingResultsByGroup[],$J37,B$11)</f>
        <v>133</v>
      </c>
      <c r="C37" s="7" t="b">
        <v>1</v>
      </c>
      <c r="D37" s="7" t="b" cm="1">
        <f t="array" ref="D37">INDEX(zTippingResultsByGroup[],$J37,D$11)&lt;&gt;0</f>
        <v>1</v>
      </c>
      <c r="E37" s="7"/>
      <c r="F37" s="7"/>
      <c r="G37" s="7">
        <f t="shared" si="5"/>
        <v>4</v>
      </c>
      <c r="H37" s="7" t="b">
        <f t="shared" si="7"/>
        <v>0</v>
      </c>
      <c r="I37" s="7">
        <v>24</v>
      </c>
      <c r="J37" s="7">
        <f t="shared" si="8"/>
        <v>100</v>
      </c>
      <c r="K37" s="7" cm="1">
        <f t="array" ref="K37">INDEX(zTippingResultsByGroup[],$J37,K$11)</f>
        <v>9</v>
      </c>
      <c r="L37" s="7" t="b">
        <f t="shared" si="0"/>
        <v>0</v>
      </c>
      <c r="M37" s="7">
        <f>_xlfn.XLOOKUP($B37,Results!$A$11:$A$195,Results!$L$11:$L$195,,0)</f>
        <v>95</v>
      </c>
      <c r="N37" s="7" t="str" cm="1">
        <f t="array" ref="N37">IF($L37,INDEX(zTippingResultsByGroup[],$J37,N$11),"")</f>
        <v/>
      </c>
      <c r="O37" s="7" t="str" cm="1">
        <f t="array" ref="O37">IF($L37,INDEX(zTippingResultsByGroup[],$J37,O$11),"")</f>
        <v/>
      </c>
      <c r="P37" s="7"/>
      <c r="Q37" s="7"/>
      <c r="R37" s="19" t="str">
        <f t="shared" si="1"/>
        <v/>
      </c>
      <c r="S37" s="12" t="str">
        <v/>
      </c>
      <c r="T37" s="7" t="str">
        <f t="shared" si="6"/>
        <v/>
      </c>
      <c r="U37" s="17" t="str" cm="1">
        <f t="array" ref="U37">IF($L37,INDEX(zTippingResultsByGroup[],$J37,U$11),"")</f>
        <v/>
      </c>
      <c r="V37" s="17" t="str" cm="1">
        <f t="array" ref="V37">IF($L37,INDEX(zTippingResultsByGroup[],$J37,V$11),"")</f>
        <v/>
      </c>
      <c r="W37" s="17" t="str" cm="1">
        <f t="array" ref="W37">IF($L37,INDEX(zTippingResultsByGroup[],$J37,W$11),"")</f>
        <v/>
      </c>
      <c r="X37" s="26" t="str" cm="1">
        <f t="array" ref="X37">IF($L37,INDEX(zTippingResultsByGroup[],$J37,X$11),"")</f>
        <v/>
      </c>
      <c r="Y37" s="12" t="str" cm="1">
        <f t="array" ref="Y37">LEFT(IF($L37,INDEX(zTippingResultsByGroup[],$J37,Y$11),""),1)</f>
        <v/>
      </c>
      <c r="Z37" s="12" t="str" cm="1">
        <f t="array" ref="Z37">LEFT(IF($L37,INDEX(zTippingResultsByGroup[],$J37,Z$11),""),1)</f>
        <v/>
      </c>
      <c r="AA37" s="12" t="str" cm="1">
        <f t="array" ref="AA37">LEFT(IF($L37,INDEX(zTippingResultsByGroup[],$J37,AA$11),""),1)</f>
        <v/>
      </c>
      <c r="AB37" s="7" t="str" cm="1">
        <f t="array" ref="AB37">IF($L37,INDEX(zTippingResultsByGroup[],$J37,AB$11),"")</f>
        <v/>
      </c>
      <c r="AC37" s="9"/>
      <c r="AD37" s="7"/>
      <c r="AE37" s="9"/>
      <c r="AF37" s="11"/>
      <c r="AG37" s="10" t="b">
        <f t="shared" si="2"/>
        <v>1</v>
      </c>
      <c r="AH37" s="17" t="str" cm="1">
        <f t="array" ref="AH37">IF($L37,INDEX(zTippingResultsByGroup[],$J37,AH$11),"")</f>
        <v/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8" customFormat="1" x14ac:dyDescent="0.35">
      <c r="A38" s="8">
        <v>25</v>
      </c>
      <c r="B38" s="7" cm="1">
        <f t="array" ref="B38">INDEX(zTippingResultsByGroup[],$J38,B$11)</f>
        <v>156</v>
      </c>
      <c r="C38" s="7" t="b">
        <v>1</v>
      </c>
      <c r="D38" s="7" t="b" cm="1">
        <f t="array" ref="D38">INDEX(zTippingResultsByGroup[],$J38,D$11)&lt;&gt;0</f>
        <v>1</v>
      </c>
      <c r="E38" s="7"/>
      <c r="F38" s="7"/>
      <c r="G38" s="7">
        <f t="shared" si="5"/>
        <v>5</v>
      </c>
      <c r="H38" s="7" t="b">
        <f t="shared" si="7"/>
        <v>0</v>
      </c>
      <c r="I38" s="7">
        <v>25</v>
      </c>
      <c r="J38" s="7">
        <f t="shared" si="8"/>
        <v>101</v>
      </c>
      <c r="K38" s="7" cm="1">
        <f t="array" ref="K38">INDEX(zTippingResultsByGroup[],$J38,K$11)</f>
        <v>9</v>
      </c>
      <c r="L38" s="7" t="b">
        <f t="shared" si="0"/>
        <v>0</v>
      </c>
      <c r="M38" s="7">
        <f>_xlfn.XLOOKUP($B38,Results!$A$11:$A$195,Results!$L$11:$L$195,,0)</f>
        <v>104</v>
      </c>
      <c r="N38" s="7" t="str" cm="1">
        <f t="array" ref="N38">IF($L38,INDEX(zTippingResultsByGroup[],$J38,N$11),"")</f>
        <v/>
      </c>
      <c r="O38" s="7" t="str" cm="1">
        <f t="array" ref="O38">IF($L38,INDEX(zTippingResultsByGroup[],$J38,O$11),"")</f>
        <v/>
      </c>
      <c r="P38" s="7"/>
      <c r="Q38" s="7"/>
      <c r="R38" s="19" t="str">
        <f t="shared" si="1"/>
        <v/>
      </c>
      <c r="S38" s="12" t="str">
        <v/>
      </c>
      <c r="T38" s="7" t="str">
        <f t="shared" si="6"/>
        <v/>
      </c>
      <c r="U38" s="17" t="str" cm="1">
        <f t="array" ref="U38">IF($L38,INDEX(zTippingResultsByGroup[],$J38,U$11),"")</f>
        <v/>
      </c>
      <c r="V38" s="17" t="str" cm="1">
        <f t="array" ref="V38">IF($L38,INDEX(zTippingResultsByGroup[],$J38,V$11),"")</f>
        <v/>
      </c>
      <c r="W38" s="17" t="str" cm="1">
        <f t="array" ref="W38">IF($L38,INDEX(zTippingResultsByGroup[],$J38,W$11),"")</f>
        <v/>
      </c>
      <c r="X38" s="26" t="str" cm="1">
        <f t="array" ref="X38">IF($L38,INDEX(zTippingResultsByGroup[],$J38,X$11),"")</f>
        <v/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7" t="str" cm="1">
        <f t="array" ref="AB38">IF($L38,INDEX(zTippingResultsByGroup[],$J38,AB$11),"")</f>
        <v/>
      </c>
      <c r="AC38" s="9"/>
      <c r="AD38" s="7"/>
      <c r="AE38" s="9"/>
      <c r="AF38" s="11"/>
      <c r="AG38" s="10" t="b">
        <f t="shared" si="2"/>
        <v>1</v>
      </c>
      <c r="AH38" s="17" t="str" cm="1">
        <f t="array" ref="AH38">IF($L38,INDEX(zTippingResultsByGroup[],$J38,AH$11),"")</f>
        <v/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3">
        <v>26</v>
      </c>
      <c r="B39" s="7" cm="1">
        <f t="array" ref="B39">INDEX(zTippingResultsByGroup[],$J39,B$11)</f>
        <v>103</v>
      </c>
      <c r="C39" s="7" t="b">
        <v>1</v>
      </c>
      <c r="D39" s="7" t="b" cm="1">
        <f t="array" ref="D39">INDEX(zTippingResultsByGroup[],$J39,D$11)&lt;&gt;0</f>
        <v>1</v>
      </c>
      <c r="E39" s="7"/>
      <c r="F39" s="7"/>
      <c r="G39" s="7">
        <f t="shared" si="5"/>
        <v>1</v>
      </c>
      <c r="H39" s="7" t="b">
        <f t="shared" si="7"/>
        <v>0</v>
      </c>
      <c r="I39" s="7">
        <v>26</v>
      </c>
      <c r="J39" s="7">
        <f t="shared" si="8"/>
        <v>102</v>
      </c>
      <c r="K39" s="7" cm="1">
        <f t="array" ref="K39">INDEX(zTippingResultsByGroup[],$J39,K$11)</f>
        <v>9</v>
      </c>
      <c r="L39" s="7" t="b">
        <f t="shared" si="0"/>
        <v>0</v>
      </c>
      <c r="M39" s="7">
        <f>_xlfn.XLOOKUP($B39,Results!$A$11:$A$195,Results!$L$11:$L$195,,0)</f>
        <v>114</v>
      </c>
      <c r="N39" s="7" t="str" cm="1">
        <f t="array" ref="N39">IF($L39,INDEX(zTippingResultsByGroup[],$J39,N$11),"")</f>
        <v/>
      </c>
      <c r="O39" s="7" t="str" cm="1">
        <f t="array" ref="O39">IF($L39,INDEX(zTippingResultsByGroup[],$J39,O$11),"")</f>
        <v/>
      </c>
      <c r="P39" s="7"/>
      <c r="Q39" s="7"/>
      <c r="R39" s="19" t="str">
        <f t="shared" si="1"/>
        <v/>
      </c>
      <c r="S39" s="12" t="str">
        <v/>
      </c>
      <c r="T39" s="7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7" t="str" cm="1">
        <f t="array" ref="AB39">IF($L39,INDEX(zTippingResultsByGroup[],$J39,AB$11),"")</f>
        <v/>
      </c>
      <c r="AC39" s="9"/>
      <c r="AD39" s="7"/>
      <c r="AE39" s="9"/>
      <c r="AF39" s="11"/>
      <c r="AG39" s="10" t="b">
        <f t="shared" si="2"/>
        <v>1</v>
      </c>
      <c r="AH39" s="17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3">
        <v>27</v>
      </c>
      <c r="B40" s="7" cm="1">
        <f t="array" ref="B40">INDEX(zTippingResultsByGroup[],$J40,B$11)</f>
        <v>123</v>
      </c>
      <c r="C40" s="7" t="b">
        <v>1</v>
      </c>
      <c r="D40" s="7" t="b" cm="1">
        <f t="array" ref="D40">INDEX(zTippingResultsByGroup[],$J40,D$11)&lt;&gt;0</f>
        <v>0</v>
      </c>
      <c r="E40" s="7"/>
      <c r="F40" s="7"/>
      <c r="G40" s="7">
        <f t="shared" si="5"/>
        <v>2</v>
      </c>
      <c r="H40" s="7" t="b">
        <f t="shared" si="7"/>
        <v>0</v>
      </c>
      <c r="I40" s="7">
        <v>27</v>
      </c>
      <c r="J40" s="7">
        <f t="shared" si="8"/>
        <v>103</v>
      </c>
      <c r="K40" s="7" cm="1">
        <f t="array" ref="K40">INDEX(zTippingResultsByGroup[],$J40,K$11)</f>
        <v>9</v>
      </c>
      <c r="L40" s="7" t="b">
        <f t="shared" si="0"/>
        <v>0</v>
      </c>
      <c r="M40" s="7">
        <f>_xlfn.XLOOKUP($B40,Results!$A$11:$A$195,Results!$L$11:$L$195,,0)</f>
        <v>126</v>
      </c>
      <c r="N40" s="7" t="str" cm="1">
        <f t="array" ref="N40">IF($L40,INDEX(zTippingResultsByGroup[],$J40,N$11),"")</f>
        <v/>
      </c>
      <c r="O40" s="7" t="str" cm="1">
        <f t="array" ref="O40">IF($L40,INDEX(zTippingResultsByGroup[],$J40,O$11),"")</f>
        <v/>
      </c>
      <c r="P40" s="7"/>
      <c r="Q40" s="7"/>
      <c r="R40" s="19" t="str">
        <f t="shared" si="1"/>
        <v/>
      </c>
      <c r="S40" s="12" t="str">
        <v/>
      </c>
      <c r="T40" s="7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7" t="str" cm="1">
        <f t="array" ref="AB40">IF($L40,INDEX(zTippingResultsByGroup[],$J40,AB$11),"")</f>
        <v/>
      </c>
      <c r="AC40" s="9"/>
      <c r="AD40" s="7"/>
      <c r="AE40" s="9"/>
      <c r="AF40" s="11"/>
      <c r="AG40" s="10" t="b">
        <f t="shared" si="2"/>
        <v>1</v>
      </c>
      <c r="AH40" s="17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3">
        <v>28</v>
      </c>
      <c r="B41" s="7" cm="1">
        <f t="array" ref="B41">INDEX(zTippingResultsByGroup[],$J41,B$11)</f>
        <v>258</v>
      </c>
      <c r="C41" s="7" t="b">
        <v>1</v>
      </c>
      <c r="D41" s="7" t="b" cm="1">
        <f t="array" ref="D41">INDEX(zTippingResultsByGroup[],$J41,D$11)&lt;&gt;0</f>
        <v>1</v>
      </c>
      <c r="E41" s="7"/>
      <c r="F41" s="7"/>
      <c r="G41" s="7">
        <f t="shared" si="5"/>
        <v>3</v>
      </c>
      <c r="H41" s="7" t="b">
        <f t="shared" si="7"/>
        <v>0</v>
      </c>
      <c r="I41" s="7">
        <v>28</v>
      </c>
      <c r="J41" s="7">
        <f t="shared" si="8"/>
        <v>104</v>
      </c>
      <c r="K41" s="7" cm="1">
        <f t="array" ref="K41">INDEX(zTippingResultsByGroup[],$J41,K$11)</f>
        <v>9</v>
      </c>
      <c r="L41" s="7" t="b">
        <f t="shared" si="0"/>
        <v>0</v>
      </c>
      <c r="M41" s="7">
        <f>_xlfn.XLOOKUP($B41,Results!$A$11:$A$195,Results!$L$11:$L$195,,0)</f>
        <v>137</v>
      </c>
      <c r="N41" s="7" t="str" cm="1">
        <f t="array" ref="N41">IF($L41,INDEX(zTippingResultsByGroup[],$J41,N$11),"")</f>
        <v/>
      </c>
      <c r="O41" s="7" t="str" cm="1">
        <f t="array" ref="O41">IF($L41,INDEX(zTippingResultsByGroup[],$J41,O$11),"")</f>
        <v/>
      </c>
      <c r="P41" s="7"/>
      <c r="Q41" s="7"/>
      <c r="R41" s="19" t="str">
        <f t="shared" si="1"/>
        <v/>
      </c>
      <c r="S41" s="12" t="str">
        <v/>
      </c>
      <c r="T41" s="7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7" t="str" cm="1">
        <f t="array" ref="AB41">IF($L41,INDEX(zTippingResultsByGroup[],$J41,AB$11),"")</f>
        <v/>
      </c>
      <c r="AC41" s="9"/>
      <c r="AD41" s="7"/>
      <c r="AE41" s="9"/>
      <c r="AF41" s="11"/>
      <c r="AG41" s="10" t="b">
        <f t="shared" si="2"/>
        <v>1</v>
      </c>
      <c r="AH41" s="17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3">
        <v>29</v>
      </c>
      <c r="B42" s="7" cm="1">
        <f t="array" ref="B42">INDEX(zTippingResultsByGroup[],$J42,B$11)</f>
        <v>52</v>
      </c>
      <c r="C42" s="7" t="b">
        <v>1</v>
      </c>
      <c r="D42" s="7" t="b" cm="1">
        <f t="array" ref="D42">INDEX(zTippingResultsByGroup[],$J42,D$11)&lt;&gt;0</f>
        <v>1</v>
      </c>
      <c r="E42" s="7"/>
      <c r="F42" s="7"/>
      <c r="G42" s="7">
        <f t="shared" si="5"/>
        <v>4</v>
      </c>
      <c r="H42" s="7" t="b">
        <f t="shared" si="7"/>
        <v>0</v>
      </c>
      <c r="I42" s="7">
        <v>29</v>
      </c>
      <c r="J42" s="7">
        <f t="shared" si="8"/>
        <v>105</v>
      </c>
      <c r="K42" s="7" cm="1">
        <f t="array" ref="K42">INDEX(zTippingResultsByGroup[],$J42,K$11)</f>
        <v>9</v>
      </c>
      <c r="L42" s="7" t="b">
        <f t="shared" si="0"/>
        <v>0</v>
      </c>
      <c r="M42" s="7">
        <f>_xlfn.XLOOKUP($B42,Results!$A$11:$A$195,Results!$L$11:$L$195,,0)</f>
        <v>137</v>
      </c>
      <c r="N42" s="7" t="str" cm="1">
        <f t="array" ref="N42">IF($L42,INDEX(zTippingResultsByGroup[],$J42,N$11),"")</f>
        <v/>
      </c>
      <c r="O42" s="7" t="str" cm="1">
        <f t="array" ref="O42">IF($L42,INDEX(zTippingResultsByGroup[],$J42,O$11),"")</f>
        <v/>
      </c>
      <c r="P42" s="7"/>
      <c r="Q42" s="7"/>
      <c r="R42" s="19" t="str">
        <f t="shared" si="1"/>
        <v/>
      </c>
      <c r="S42" s="12" t="str">
        <v/>
      </c>
      <c r="T42" s="7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7" t="str" cm="1">
        <f t="array" ref="AB42">IF($L42,INDEX(zTippingResultsByGroup[],$J42,AB$11),"")</f>
        <v/>
      </c>
      <c r="AC42" s="9"/>
      <c r="AD42" s="7"/>
      <c r="AE42" s="9"/>
      <c r="AF42" s="11"/>
      <c r="AG42" s="10" t="b">
        <f t="shared" si="2"/>
        <v>1</v>
      </c>
      <c r="AH42" s="17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3">
        <v>30</v>
      </c>
      <c r="B43" s="7" cm="1">
        <f t="array" ref="B43">INDEX(zTippingResultsByGroup[],$J43,B$11)</f>
        <v>140</v>
      </c>
      <c r="C43" s="7" t="b">
        <v>1</v>
      </c>
      <c r="D43" s="7" t="b" cm="1">
        <f t="array" ref="D43">INDEX(zTippingResultsByGroup[],$J43,D$11)&lt;&gt;0</f>
        <v>1</v>
      </c>
      <c r="E43" s="7"/>
      <c r="F43" s="7"/>
      <c r="G43" s="7">
        <f t="shared" si="5"/>
        <v>5</v>
      </c>
      <c r="H43" s="7" t="b">
        <f t="shared" si="7"/>
        <v>0</v>
      </c>
      <c r="I43" s="7">
        <v>30</v>
      </c>
      <c r="J43" s="7">
        <f t="shared" si="8"/>
        <v>106</v>
      </c>
      <c r="K43" s="7" cm="1">
        <f t="array" ref="K43">INDEX(zTippingResultsByGroup[],$J43,K$11)</f>
        <v>9</v>
      </c>
      <c r="L43" s="7" t="b">
        <f t="shared" si="0"/>
        <v>0</v>
      </c>
      <c r="M43" s="7">
        <f>_xlfn.XLOOKUP($B43,Results!$A$11:$A$195,Results!$L$11:$L$195,,0)</f>
        <v>168</v>
      </c>
      <c r="N43" s="7" t="str" cm="1">
        <f t="array" ref="N43">IF($L43,INDEX(zTippingResultsByGroup[],$J43,N$11),"")</f>
        <v/>
      </c>
      <c r="O43" s="7" t="str" cm="1">
        <f t="array" ref="O43">IF($L43,INDEX(zTippingResultsByGroup[],$J43,O$11),"")</f>
        <v/>
      </c>
      <c r="P43" s="7"/>
      <c r="Q43" s="7"/>
      <c r="R43" s="19" t="str">
        <f t="shared" si="1"/>
        <v/>
      </c>
      <c r="S43" s="12" t="str">
        <v/>
      </c>
      <c r="T43" s="7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7" t="str" cm="1">
        <f t="array" ref="AB43">IF($L43,INDEX(zTippingResultsByGroup[],$J43,AB$11),"")</f>
        <v/>
      </c>
      <c r="AC43" s="9"/>
      <c r="AD43" s="7"/>
      <c r="AE43" s="9"/>
      <c r="AF43" s="11"/>
      <c r="AG43" s="10" t="b">
        <f t="shared" si="2"/>
        <v>1</v>
      </c>
      <c r="AH43" s="17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8" customFormat="1" x14ac:dyDescent="0.35">
      <c r="A44" s="8">
        <v>31</v>
      </c>
      <c r="B44" s="7" cm="1">
        <f t="array" ref="B44">INDEX(zTippingResultsByGroup[],$J44,B$11)</f>
        <v>57</v>
      </c>
      <c r="C44" s="7" t="b">
        <v>1</v>
      </c>
      <c r="D44" s="7" t="b" cm="1">
        <f t="array" ref="D44">INDEX(zTippingResultsByGroup[],$J44,D$11)&lt;&gt;0</f>
        <v>1</v>
      </c>
      <c r="E44" s="7"/>
      <c r="F44" s="7"/>
      <c r="G44" s="7">
        <f t="shared" si="5"/>
        <v>1</v>
      </c>
      <c r="H44" s="7" t="b">
        <f t="shared" si="7"/>
        <v>0</v>
      </c>
      <c r="I44" s="7">
        <v>31</v>
      </c>
      <c r="J44" s="7">
        <f t="shared" si="8"/>
        <v>107</v>
      </c>
      <c r="K44" s="7" cm="1">
        <f t="array" ref="K44">INDEX(zTippingResultsByGroup[],$J44,K$11)</f>
        <v>9</v>
      </c>
      <c r="L44" s="7" t="b">
        <f t="shared" si="0"/>
        <v>0</v>
      </c>
      <c r="M44" s="7">
        <f>_xlfn.XLOOKUP($B44,Results!$A$11:$A$195,Results!$L$11:$L$195,,0)</f>
        <v>172</v>
      </c>
      <c r="N44" s="7" t="str" cm="1">
        <f t="array" ref="N44">IF($L44,INDEX(zTippingResultsByGroup[],$J44,N$11),"")</f>
        <v/>
      </c>
      <c r="O44" s="7" t="str" cm="1">
        <f t="array" ref="O44">IF($L44,INDEX(zTippingResultsByGroup[],$J44,O$11),"")</f>
        <v/>
      </c>
      <c r="P44" s="7"/>
      <c r="Q44" s="7"/>
      <c r="R44" s="19" t="str">
        <f t="shared" si="1"/>
        <v/>
      </c>
      <c r="S44" s="12" t="str">
        <v/>
      </c>
      <c r="T44" s="7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7" t="str" cm="1">
        <f t="array" ref="AB44">IF($L44,INDEX(zTippingResultsByGroup[],$J44,AB$11),"")</f>
        <v/>
      </c>
      <c r="AC44" s="9"/>
      <c r="AD44" s="7"/>
      <c r="AE44" s="9"/>
      <c r="AF44" s="11"/>
      <c r="AG44" s="10" t="b">
        <f t="shared" si="2"/>
        <v>1</v>
      </c>
      <c r="AH44" s="17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3">
        <v>32</v>
      </c>
      <c r="B45" s="7" cm="1">
        <f t="array" ref="B45">INDEX(zTippingResultsByGroup[],$J45,B$11)</f>
        <v>204</v>
      </c>
      <c r="C45" s="7" t="b">
        <v>1</v>
      </c>
      <c r="D45" s="7" t="b" cm="1">
        <f t="array" ref="D45">INDEX(zTippingResultsByGroup[],$J45,D$11)&lt;&gt;0</f>
        <v>1</v>
      </c>
      <c r="E45" s="7"/>
      <c r="F45" s="7"/>
      <c r="G45" s="7">
        <f t="shared" si="5"/>
        <v>2</v>
      </c>
      <c r="H45" s="7" t="b">
        <f t="shared" si="7"/>
        <v>0</v>
      </c>
      <c r="I45" s="7">
        <v>32</v>
      </c>
      <c r="J45" s="7">
        <f t="shared" si="8"/>
        <v>108</v>
      </c>
      <c r="K45" s="7" cm="1">
        <f t="array" ref="K45">INDEX(zTippingResultsByGroup[],$J45,K$11)</f>
        <v>9</v>
      </c>
      <c r="L45" s="7" t="b">
        <f t="shared" si="0"/>
        <v>0</v>
      </c>
      <c r="M45" s="7">
        <f>_xlfn.XLOOKUP($B45,Results!$A$11:$A$195,Results!$L$11:$L$195,,0)</f>
        <v>184</v>
      </c>
      <c r="N45" s="7" t="str" cm="1">
        <f t="array" ref="N45">IF($L45,INDEX(zTippingResultsByGroup[],$J45,N$11),"")</f>
        <v/>
      </c>
      <c r="O45" s="7" t="str" cm="1">
        <f t="array" ref="O45">IF($L45,INDEX(zTippingResultsByGroup[],$J45,O$11),"")</f>
        <v/>
      </c>
      <c r="P45" s="7"/>
      <c r="Q45" s="7"/>
      <c r="R45" s="19" t="str">
        <f t="shared" si="1"/>
        <v/>
      </c>
      <c r="S45" s="12" t="str">
        <v/>
      </c>
      <c r="T45" s="7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7" t="str" cm="1">
        <f t="array" ref="AB45">IF($L45,INDEX(zTippingResultsByGroup[],$J45,AB$11),"")</f>
        <v/>
      </c>
      <c r="AC45" s="9"/>
      <c r="AD45" s="7"/>
      <c r="AE45" s="9"/>
      <c r="AF45" s="11"/>
      <c r="AG45" s="10" t="b">
        <f t="shared" si="2"/>
        <v>1</v>
      </c>
      <c r="AH45" s="17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3">
        <v>33</v>
      </c>
      <c r="B46" s="7" cm="1">
        <f t="array" ref="B46">INDEX(zTippingResultsByGroup[],$J46,B$11)</f>
        <v>27</v>
      </c>
      <c r="C46" s="7" t="b">
        <v>1</v>
      </c>
      <c r="D46" s="7" t="b" cm="1">
        <f t="array" ref="D46">INDEX(zTippingResultsByGroup[],$J46,D$11)&lt;&gt;0</f>
        <v>1</v>
      </c>
      <c r="E46" s="7"/>
      <c r="F46" s="7"/>
      <c r="G46" s="7">
        <f t="shared" si="5"/>
        <v>3</v>
      </c>
      <c r="H46" s="7" t="b">
        <f t="shared" si="7"/>
        <v>0</v>
      </c>
      <c r="I46" s="7">
        <v>33</v>
      </c>
      <c r="J46" s="7">
        <f t="shared" si="8"/>
        <v>109</v>
      </c>
      <c r="K46" s="7" cm="1">
        <f t="array" ref="K46">INDEX(zTippingResultsByGroup[],$J46,K$11)</f>
        <v>23</v>
      </c>
      <c r="L46" s="7" t="b">
        <f t="shared" ref="L46:L63" si="9">IFERROR($K46=GroupID,FALSE)</f>
        <v>0</v>
      </c>
      <c r="M46" s="7">
        <f>_xlfn.XLOOKUP($B46,Results!$A$11:$A$195,Results!$L$11:$L$195,,0)</f>
        <v>20</v>
      </c>
      <c r="N46" s="7" t="str" cm="1">
        <f t="array" ref="N46">IF($L46,INDEX(zTippingResultsByGroup[],$J46,N$11),"")</f>
        <v/>
      </c>
      <c r="O46" s="7" t="str" cm="1">
        <f t="array" ref="O46">IF($L46,INDEX(zTippingResultsByGroup[],$J46,O$11),"")</f>
        <v/>
      </c>
      <c r="P46" s="7"/>
      <c r="Q46" s="7"/>
      <c r="R46" s="19" t="str">
        <f t="shared" ref="R46:R63" si="10">IF($L46,IF(ISNUMBER(I46),IF(W46&lt;&gt;W45,I46,R45),""),"")</f>
        <v/>
      </c>
      <c r="S46" s="12" t="str">
        <v/>
      </c>
      <c r="T46" s="7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7" t="str" cm="1">
        <f t="array" ref="AB46">IF($L46,INDEX(zTippingResultsByGroup[],$J46,AB$11),"")</f>
        <v/>
      </c>
      <c r="AC46" s="9"/>
      <c r="AD46" s="7"/>
      <c r="AE46" s="9"/>
      <c r="AF46" s="11"/>
      <c r="AG46" s="10" t="b">
        <f t="shared" ref="AG46:AG63" si="11">ISNUMBER(_xlfn.XMATCH(AF46,$AL$1:$AT$1,0))</f>
        <v>1</v>
      </c>
      <c r="AH46" s="17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3">
        <v>34</v>
      </c>
      <c r="B47" s="7" cm="1">
        <f t="array" ref="B47">INDEX(zTippingResultsByGroup[],$J47,B$11)</f>
        <v>39</v>
      </c>
      <c r="C47" s="7" t="b">
        <v>1</v>
      </c>
      <c r="D47" s="7" t="b" cm="1">
        <f t="array" ref="D47">INDEX(zTippingResultsByGroup[],$J47,D$11)&lt;&gt;0</f>
        <v>1</v>
      </c>
      <c r="E47" s="7"/>
      <c r="F47" s="7"/>
      <c r="G47" s="7">
        <f t="shared" si="5"/>
        <v>4</v>
      </c>
      <c r="H47" s="7" t="b">
        <f t="shared" si="7"/>
        <v>0</v>
      </c>
      <c r="I47" s="7">
        <v>34</v>
      </c>
      <c r="J47" s="7">
        <f t="shared" si="8"/>
        <v>110</v>
      </c>
      <c r="K47" s="7" cm="1">
        <f t="array" ref="K47">INDEX(zTippingResultsByGroup[],$J47,K$11)</f>
        <v>23</v>
      </c>
      <c r="L47" s="7" t="b">
        <f t="shared" si="9"/>
        <v>0</v>
      </c>
      <c r="M47" s="7">
        <f>_xlfn.XLOOKUP($B47,Results!$A$11:$A$195,Results!$L$11:$L$195,,0)</f>
        <v>38</v>
      </c>
      <c r="N47" s="7" t="str" cm="1">
        <f t="array" ref="N47">IF($L47,INDEX(zTippingResultsByGroup[],$J47,N$11),"")</f>
        <v/>
      </c>
      <c r="O47" s="7" t="str" cm="1">
        <f t="array" ref="O47">IF($L47,INDEX(zTippingResultsByGroup[],$J47,O$11),"")</f>
        <v/>
      </c>
      <c r="P47" s="7"/>
      <c r="Q47" s="7"/>
      <c r="R47" s="19" t="str">
        <f t="shared" si="10"/>
        <v/>
      </c>
      <c r="S47" s="12" t="str">
        <v/>
      </c>
      <c r="T47" s="7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7" t="str" cm="1">
        <f t="array" ref="AB47">IF($L47,INDEX(zTippingResultsByGroup[],$J47,AB$11),"")</f>
        <v/>
      </c>
      <c r="AC47" s="9"/>
      <c r="AD47" s="7"/>
      <c r="AE47" s="9"/>
      <c r="AF47" s="11"/>
      <c r="AG47" s="10" t="b">
        <f t="shared" si="11"/>
        <v>1</v>
      </c>
      <c r="AH47" s="17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8" customFormat="1" x14ac:dyDescent="0.35">
      <c r="A48" s="8">
        <v>35</v>
      </c>
      <c r="B48" s="7" cm="1">
        <f t="array" ref="B48">INDEX(zTippingResultsByGroup[],$J48,B$11)</f>
        <v>18</v>
      </c>
      <c r="C48" s="7" t="b">
        <v>1</v>
      </c>
      <c r="D48" s="7" t="b" cm="1">
        <f t="array" ref="D48">INDEX(zTippingResultsByGroup[],$J48,D$11)&lt;&gt;0</f>
        <v>1</v>
      </c>
      <c r="E48" s="7"/>
      <c r="F48" s="7"/>
      <c r="G48" s="7">
        <f t="shared" si="5"/>
        <v>5</v>
      </c>
      <c r="H48" s="7" t="b">
        <f t="shared" si="7"/>
        <v>0</v>
      </c>
      <c r="I48" s="7">
        <v>35</v>
      </c>
      <c r="J48" s="7">
        <f t="shared" si="8"/>
        <v>111</v>
      </c>
      <c r="K48" s="7" cm="1">
        <f t="array" ref="K48">INDEX(zTippingResultsByGroup[],$J48,K$11)</f>
        <v>23</v>
      </c>
      <c r="L48" s="7" t="b">
        <f t="shared" si="9"/>
        <v>0</v>
      </c>
      <c r="M48" s="7">
        <f>_xlfn.XLOOKUP($B48,Results!$A$11:$A$195,Results!$L$11:$L$195,,0)</f>
        <v>49</v>
      </c>
      <c r="N48" s="7" t="str" cm="1">
        <f t="array" ref="N48">IF($L48,INDEX(zTippingResultsByGroup[],$J48,N$11),"")</f>
        <v/>
      </c>
      <c r="O48" s="7" t="str" cm="1">
        <f t="array" ref="O48">IF($L48,INDEX(zTippingResultsByGroup[],$J48,O$11),"")</f>
        <v/>
      </c>
      <c r="P48" s="7"/>
      <c r="Q48" s="7"/>
      <c r="R48" s="19" t="str">
        <f t="shared" si="10"/>
        <v/>
      </c>
      <c r="S48" s="12" t="str">
        <v/>
      </c>
      <c r="T48" s="7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7" t="str" cm="1">
        <f t="array" ref="AB48">IF($L48,INDEX(zTippingResultsByGroup[],$J48,AB$11),"")</f>
        <v/>
      </c>
      <c r="AC48" s="9"/>
      <c r="AD48" s="7"/>
      <c r="AE48" s="9"/>
      <c r="AF48" s="11"/>
      <c r="AG48" s="10" t="b">
        <f t="shared" si="11"/>
        <v>1</v>
      </c>
      <c r="AH48" s="17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8" customFormat="1" x14ac:dyDescent="0.35">
      <c r="A49" s="8">
        <v>36</v>
      </c>
      <c r="B49" s="7" cm="1">
        <f t="array" ref="B49">INDEX(zTippingResultsByGroup[],$J49,B$11)</f>
        <v>96</v>
      </c>
      <c r="C49" s="7" t="b">
        <v>1</v>
      </c>
      <c r="D49" s="7" t="b" cm="1">
        <f t="array" ref="D49">INDEX(zTippingResultsByGroup[],$J49,D$11)&lt;&gt;0</f>
        <v>1</v>
      </c>
      <c r="E49" s="7"/>
      <c r="F49" s="7"/>
      <c r="G49" s="7">
        <f t="shared" si="5"/>
        <v>1</v>
      </c>
      <c r="H49" s="7" t="b">
        <f t="shared" si="7"/>
        <v>0</v>
      </c>
      <c r="I49" s="7">
        <v>36</v>
      </c>
      <c r="J49" s="7">
        <f t="shared" si="8"/>
        <v>112</v>
      </c>
      <c r="K49" s="7" cm="1">
        <f t="array" ref="K49">INDEX(zTippingResultsByGroup[],$J49,K$11)</f>
        <v>23</v>
      </c>
      <c r="L49" s="7" t="b">
        <f t="shared" si="9"/>
        <v>0</v>
      </c>
      <c r="M49" s="7">
        <f>_xlfn.XLOOKUP($B49,Results!$A$11:$A$195,Results!$L$11:$L$195,,0)</f>
        <v>126</v>
      </c>
      <c r="N49" s="7" t="str" cm="1">
        <f t="array" ref="N49">IF($L49,INDEX(zTippingResultsByGroup[],$J49,N$11),"")</f>
        <v/>
      </c>
      <c r="O49" s="7" t="str" cm="1">
        <f t="array" ref="O49">IF($L49,INDEX(zTippingResultsByGroup[],$J49,O$11),"")</f>
        <v/>
      </c>
      <c r="P49" s="7"/>
      <c r="Q49" s="7"/>
      <c r="R49" s="19" t="str">
        <f t="shared" si="10"/>
        <v/>
      </c>
      <c r="S49" s="12" t="str">
        <v/>
      </c>
      <c r="T49" s="7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7" t="str" cm="1">
        <f t="array" ref="AB49">IF($L49,INDEX(zTippingResultsByGroup[],$J49,AB$11),"")</f>
        <v/>
      </c>
      <c r="AC49" s="9"/>
      <c r="AD49" s="7"/>
      <c r="AE49" s="9"/>
      <c r="AF49" s="11"/>
      <c r="AG49" s="10" t="b">
        <f t="shared" si="11"/>
        <v>1</v>
      </c>
      <c r="AH49" s="17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8" customFormat="1" x14ac:dyDescent="0.35">
      <c r="A50" s="8">
        <v>37</v>
      </c>
      <c r="B50" s="7" cm="1">
        <f t="array" ref="B50">INDEX(zTippingResultsByGroup[],$J50,B$11)</f>
        <v>110</v>
      </c>
      <c r="C50" s="7" t="b">
        <v>1</v>
      </c>
      <c r="D50" s="7" t="b" cm="1">
        <f t="array" ref="D50">INDEX(zTippingResultsByGroup[],$J50,D$11)&lt;&gt;0</f>
        <v>1</v>
      </c>
      <c r="E50" s="7"/>
      <c r="F50" s="7"/>
      <c r="G50" s="7">
        <f t="shared" si="5"/>
        <v>2</v>
      </c>
      <c r="H50" s="7" t="b">
        <f t="shared" si="7"/>
        <v>0</v>
      </c>
      <c r="I50" s="7">
        <v>37</v>
      </c>
      <c r="J50" s="7">
        <f t="shared" si="8"/>
        <v>113</v>
      </c>
      <c r="K50" s="7" cm="1">
        <f t="array" ref="K50">INDEX(zTippingResultsByGroup[],$J50,K$11)</f>
        <v>23</v>
      </c>
      <c r="L50" s="7" t="b">
        <f t="shared" si="9"/>
        <v>0</v>
      </c>
      <c r="M50" s="7">
        <f>_xlfn.XLOOKUP($B50,Results!$A$11:$A$195,Results!$L$11:$L$195,,0)</f>
        <v>126</v>
      </c>
      <c r="N50" s="7" t="str" cm="1">
        <f t="array" ref="N50">IF($L50,INDEX(zTippingResultsByGroup[],$J50,N$11),"")</f>
        <v/>
      </c>
      <c r="O50" s="7" t="str" cm="1">
        <f t="array" ref="O50">IF($L50,INDEX(zTippingResultsByGroup[],$J50,O$11),"")</f>
        <v/>
      </c>
      <c r="P50" s="7"/>
      <c r="Q50" s="7"/>
      <c r="R50" s="19" t="str">
        <f t="shared" si="10"/>
        <v/>
      </c>
      <c r="S50" s="12" t="str">
        <v/>
      </c>
      <c r="T50" s="7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7" t="str" cm="1">
        <f t="array" ref="AB50">IF($L50,INDEX(zTippingResultsByGroup[],$J50,AB$11),"")</f>
        <v/>
      </c>
      <c r="AC50" s="9"/>
      <c r="AD50" s="7"/>
      <c r="AE50" s="9"/>
      <c r="AF50" s="11"/>
      <c r="AG50" s="10" t="b">
        <f t="shared" si="11"/>
        <v>1</v>
      </c>
      <c r="AH50" s="17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3">
        <v>38</v>
      </c>
      <c r="B51" s="7" cm="1">
        <f t="array" ref="B51">INDEX(zTippingResultsByGroup[],$J51,B$11)</f>
        <v>52</v>
      </c>
      <c r="C51" s="7" t="b">
        <v>1</v>
      </c>
      <c r="D51" s="7" t="b" cm="1">
        <f t="array" ref="D51">INDEX(zTippingResultsByGroup[],$J51,D$11)&lt;&gt;0</f>
        <v>1</v>
      </c>
      <c r="E51" s="7"/>
      <c r="F51" s="7"/>
      <c r="G51" s="7">
        <f t="shared" si="5"/>
        <v>3</v>
      </c>
      <c r="H51" s="7" t="b">
        <f t="shared" si="7"/>
        <v>0</v>
      </c>
      <c r="I51" s="7">
        <v>38</v>
      </c>
      <c r="J51" s="7">
        <f t="shared" si="8"/>
        <v>114</v>
      </c>
      <c r="K51" s="7" cm="1">
        <f t="array" ref="K51">INDEX(zTippingResultsByGroup[],$J51,K$11)</f>
        <v>23</v>
      </c>
      <c r="L51" s="7" t="b">
        <f t="shared" si="9"/>
        <v>0</v>
      </c>
      <c r="M51" s="7">
        <f>_xlfn.XLOOKUP($B51,Results!$A$11:$A$195,Results!$L$11:$L$195,,0)</f>
        <v>137</v>
      </c>
      <c r="N51" s="7" t="str" cm="1">
        <f t="array" ref="N51">IF($L51,INDEX(zTippingResultsByGroup[],$J51,N$11),"")</f>
        <v/>
      </c>
      <c r="O51" s="7" t="str" cm="1">
        <f t="array" ref="O51">IF($L51,INDEX(zTippingResultsByGroup[],$J51,O$11),"")</f>
        <v/>
      </c>
      <c r="P51" s="7"/>
      <c r="Q51" s="7"/>
      <c r="R51" s="19" t="str">
        <f t="shared" si="10"/>
        <v/>
      </c>
      <c r="S51" s="12" t="str">
        <v/>
      </c>
      <c r="T51" s="7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7" t="str" cm="1">
        <f t="array" ref="AB51">IF($L51,INDEX(zTippingResultsByGroup[],$J51,AB$11),"")</f>
        <v/>
      </c>
      <c r="AC51" s="9"/>
      <c r="AD51" s="7"/>
      <c r="AE51" s="9"/>
      <c r="AF51" s="11"/>
      <c r="AG51" s="10" t="b">
        <f t="shared" si="11"/>
        <v>1</v>
      </c>
      <c r="AH51" s="17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3">
        <v>39</v>
      </c>
      <c r="B52" s="7" cm="1">
        <f t="array" ref="B52">INDEX(zTippingResultsByGroup[],$J52,B$11)</f>
        <v>185</v>
      </c>
      <c r="C52" s="7" t="b">
        <v>1</v>
      </c>
      <c r="D52" s="7" t="b" cm="1">
        <f t="array" ref="D52">INDEX(zTippingResultsByGroup[],$J52,D$11)&lt;&gt;0</f>
        <v>1</v>
      </c>
      <c r="E52" s="7"/>
      <c r="F52" s="7"/>
      <c r="G52" s="7">
        <f t="shared" si="5"/>
        <v>4</v>
      </c>
      <c r="H52" s="7" t="b">
        <f t="shared" si="7"/>
        <v>0</v>
      </c>
      <c r="I52" s="7">
        <v>39</v>
      </c>
      <c r="J52" s="7">
        <f t="shared" si="8"/>
        <v>115</v>
      </c>
      <c r="K52" s="7" cm="1">
        <f t="array" ref="K52">INDEX(zTippingResultsByGroup[],$J52,K$11)</f>
        <v>23</v>
      </c>
      <c r="L52" s="7" t="b">
        <f t="shared" si="9"/>
        <v>0</v>
      </c>
      <c r="M52" s="7">
        <f>_xlfn.XLOOKUP($B52,Results!$A$11:$A$195,Results!$L$11:$L$195,,0)</f>
        <v>148</v>
      </c>
      <c r="N52" s="7" t="str" cm="1">
        <f t="array" ref="N52">IF($L52,INDEX(zTippingResultsByGroup[],$J52,N$11),"")</f>
        <v/>
      </c>
      <c r="O52" s="7" t="str" cm="1">
        <f t="array" ref="O52">IF($L52,INDEX(zTippingResultsByGroup[],$J52,O$11),"")</f>
        <v/>
      </c>
      <c r="P52" s="7"/>
      <c r="Q52" s="7"/>
      <c r="R52" s="19" t="str">
        <f t="shared" si="10"/>
        <v/>
      </c>
      <c r="S52" s="12" t="str">
        <v/>
      </c>
      <c r="T52" s="7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7" t="str" cm="1">
        <f t="array" ref="AB52">IF($L52,INDEX(zTippingResultsByGroup[],$J52,AB$11),"")</f>
        <v/>
      </c>
      <c r="AC52" s="9"/>
      <c r="AD52" s="7"/>
      <c r="AE52" s="9"/>
      <c r="AF52" s="11"/>
      <c r="AG52" s="10" t="b">
        <f t="shared" si="11"/>
        <v>1</v>
      </c>
      <c r="AH52" s="17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3">
        <v>40</v>
      </c>
      <c r="B53" s="7" cm="1">
        <f t="array" ref="B53">INDEX(zTippingResultsByGroup[],$J53,B$11)</f>
        <v>152</v>
      </c>
      <c r="C53" s="7" t="b">
        <v>1</v>
      </c>
      <c r="D53" s="7" t="b" cm="1">
        <f t="array" ref="D53">INDEX(zTippingResultsByGroup[],$J53,D$11)&lt;&gt;0</f>
        <v>1</v>
      </c>
      <c r="E53" s="7"/>
      <c r="F53" s="7"/>
      <c r="G53" s="7">
        <f t="shared" si="5"/>
        <v>5</v>
      </c>
      <c r="H53" s="7" t="b">
        <f t="shared" si="7"/>
        <v>0</v>
      </c>
      <c r="I53" s="7">
        <v>40</v>
      </c>
      <c r="J53" s="7">
        <f t="shared" si="8"/>
        <v>116</v>
      </c>
      <c r="K53" s="7" cm="1">
        <f t="array" ref="K53">INDEX(zTippingResultsByGroup[],$J53,K$11)</f>
        <v>23</v>
      </c>
      <c r="L53" s="7" t="b">
        <f t="shared" si="9"/>
        <v>0</v>
      </c>
      <c r="M53" s="7">
        <f>_xlfn.XLOOKUP($B53,Results!$A$11:$A$195,Results!$L$11:$L$195,,0)</f>
        <v>165</v>
      </c>
      <c r="N53" s="7" t="str" cm="1">
        <f t="array" ref="N53">IF($L53,INDEX(zTippingResultsByGroup[],$J53,N$11),"")</f>
        <v/>
      </c>
      <c r="O53" s="7" t="str" cm="1">
        <f t="array" ref="O53">IF($L53,INDEX(zTippingResultsByGroup[],$J53,O$11),"")</f>
        <v/>
      </c>
      <c r="P53" s="7"/>
      <c r="Q53" s="7"/>
      <c r="R53" s="19" t="str">
        <f t="shared" si="10"/>
        <v/>
      </c>
      <c r="S53" s="12" t="str">
        <v/>
      </c>
      <c r="T53" s="7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7" t="str" cm="1">
        <f t="array" ref="AB53">IF($L53,INDEX(zTippingResultsByGroup[],$J53,AB$11),"")</f>
        <v/>
      </c>
      <c r="AC53" s="9"/>
      <c r="AD53" s="7"/>
      <c r="AE53" s="9"/>
      <c r="AF53" s="11"/>
      <c r="AG53" s="10" t="b">
        <f t="shared" si="11"/>
        <v>1</v>
      </c>
      <c r="AH53" s="17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3">
        <v>41</v>
      </c>
      <c r="B54" s="7" cm="1">
        <f t="array" ref="B54">INDEX(zTippingResultsByGroup[],$J54,B$11)</f>
        <v>99</v>
      </c>
      <c r="C54" s="7" t="b">
        <v>1</v>
      </c>
      <c r="D54" s="7" t="b" cm="1">
        <f t="array" ref="D54">INDEX(zTippingResultsByGroup[],$J54,D$11)&lt;&gt;0</f>
        <v>1</v>
      </c>
      <c r="E54" s="7"/>
      <c r="F54" s="7"/>
      <c r="G54" s="7">
        <f t="shared" si="5"/>
        <v>1</v>
      </c>
      <c r="H54" s="7" t="b">
        <f t="shared" si="7"/>
        <v>0</v>
      </c>
      <c r="I54" s="7">
        <v>41</v>
      </c>
      <c r="J54" s="7">
        <f t="shared" si="8"/>
        <v>117</v>
      </c>
      <c r="K54" s="7" cm="1">
        <f t="array" ref="K54">INDEX(zTippingResultsByGroup[],$J54,K$11)</f>
        <v>1</v>
      </c>
      <c r="L54" s="7" t="b">
        <f t="shared" si="9"/>
        <v>0</v>
      </c>
      <c r="M54" s="7">
        <f>_xlfn.XLOOKUP($B54,Results!$A$11:$A$195,Results!$L$11:$L$195,,0)</f>
        <v>114</v>
      </c>
      <c r="N54" s="7" t="str" cm="1">
        <f t="array" ref="N54">IF($L54,INDEX(zTippingResultsByGroup[],$J54,N$11),"")</f>
        <v/>
      </c>
      <c r="O54" s="7" t="str" cm="1">
        <f t="array" ref="O54">IF($L54,INDEX(zTippingResultsByGroup[],$J54,O$11),"")</f>
        <v/>
      </c>
      <c r="P54" s="7"/>
      <c r="Q54" s="7"/>
      <c r="R54" s="19" t="str">
        <f t="shared" si="10"/>
        <v/>
      </c>
      <c r="S54" s="12" t="str">
        <v/>
      </c>
      <c r="T54" s="7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7" t="str" cm="1">
        <f t="array" ref="AB54">IF($L54,INDEX(zTippingResultsByGroup[],$J54,AB$11),"")</f>
        <v/>
      </c>
      <c r="AC54" s="9"/>
      <c r="AD54" s="7"/>
      <c r="AE54" s="9"/>
      <c r="AF54" s="11"/>
      <c r="AG54" s="10" t="b">
        <f t="shared" si="11"/>
        <v>1</v>
      </c>
      <c r="AH54" s="17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3">
        <v>42</v>
      </c>
      <c r="B55" s="7" cm="1">
        <f t="array" ref="B55">INDEX(zTippingResultsByGroup[],$J55,B$11)</f>
        <v>136</v>
      </c>
      <c r="C55" s="7" t="b">
        <v>1</v>
      </c>
      <c r="D55" s="7" t="b" cm="1">
        <f t="array" ref="D55">INDEX(zTippingResultsByGroup[],$J55,D$11)&lt;&gt;0</f>
        <v>1</v>
      </c>
      <c r="E55" s="7"/>
      <c r="F55" s="7"/>
      <c r="G55" s="7">
        <f t="shared" si="5"/>
        <v>2</v>
      </c>
      <c r="H55" s="7" t="b">
        <f t="shared" si="7"/>
        <v>0</v>
      </c>
      <c r="I55" s="7">
        <v>42</v>
      </c>
      <c r="J55" s="7">
        <f t="shared" si="8"/>
        <v>118</v>
      </c>
      <c r="K55" s="7" cm="1">
        <f t="array" ref="K55">INDEX(zTippingResultsByGroup[],$J55,K$11)</f>
        <v>1</v>
      </c>
      <c r="L55" s="7" t="b">
        <f t="shared" si="9"/>
        <v>0</v>
      </c>
      <c r="M55" s="7">
        <f>_xlfn.XLOOKUP($B55,Results!$A$11:$A$195,Results!$L$11:$L$195,,0)</f>
        <v>137</v>
      </c>
      <c r="N55" s="7" t="str" cm="1">
        <f t="array" ref="N55">IF($L55,INDEX(zTippingResultsByGroup[],$J55,N$11),"")</f>
        <v/>
      </c>
      <c r="O55" s="7" t="str" cm="1">
        <f t="array" ref="O55">IF($L55,INDEX(zTippingResultsByGroup[],$J55,O$11),"")</f>
        <v/>
      </c>
      <c r="P55" s="7"/>
      <c r="Q55" s="7"/>
      <c r="R55" s="19" t="str">
        <f t="shared" si="10"/>
        <v/>
      </c>
      <c r="S55" s="12" t="str">
        <v/>
      </c>
      <c r="T55" s="7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7" t="str" cm="1">
        <f t="array" ref="AB55">IF($L55,INDEX(zTippingResultsByGroup[],$J55,AB$11),"")</f>
        <v/>
      </c>
      <c r="AC55" s="9"/>
      <c r="AD55" s="7"/>
      <c r="AE55" s="9"/>
      <c r="AF55" s="11"/>
      <c r="AG55" s="10" t="b">
        <f t="shared" si="11"/>
        <v>1</v>
      </c>
      <c r="AH55" s="17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3">
        <v>43</v>
      </c>
      <c r="B56" s="7" cm="1">
        <f t="array" ref="B56">INDEX(zTippingResultsByGroup[],$J56,B$11)</f>
        <v>146</v>
      </c>
      <c r="C56" s="7" t="b">
        <v>1</v>
      </c>
      <c r="D56" s="7" t="b" cm="1">
        <f t="array" ref="D56">INDEX(zTippingResultsByGroup[],$J56,D$11)&lt;&gt;0</f>
        <v>1</v>
      </c>
      <c r="E56" s="7"/>
      <c r="F56" s="7"/>
      <c r="G56" s="7">
        <f t="shared" si="5"/>
        <v>3</v>
      </c>
      <c r="H56" s="7" t="b">
        <f t="shared" si="7"/>
        <v>0</v>
      </c>
      <c r="I56" s="7">
        <v>43</v>
      </c>
      <c r="J56" s="7">
        <f t="shared" si="8"/>
        <v>119</v>
      </c>
      <c r="K56" s="7" cm="1">
        <f t="array" ref="K56">INDEX(zTippingResultsByGroup[],$J56,K$11)</f>
        <v>24</v>
      </c>
      <c r="L56" s="7" t="b">
        <f t="shared" si="9"/>
        <v>0</v>
      </c>
      <c r="M56" s="7">
        <f>_xlfn.XLOOKUP($B56,Results!$A$11:$A$195,Results!$L$11:$L$195,,0)</f>
        <v>104</v>
      </c>
      <c r="N56" s="7" t="str" cm="1">
        <f t="array" ref="N56">IF($L56,INDEX(zTippingResultsByGroup[],$J56,N$11),"")</f>
        <v/>
      </c>
      <c r="O56" s="7" t="str" cm="1">
        <f t="array" ref="O56">IF($L56,INDEX(zTippingResultsByGroup[],$J56,O$11),"")</f>
        <v/>
      </c>
      <c r="P56" s="7"/>
      <c r="Q56" s="7"/>
      <c r="R56" s="19" t="str">
        <f t="shared" si="10"/>
        <v/>
      </c>
      <c r="S56" s="12" t="str">
        <v/>
      </c>
      <c r="T56" s="7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7" t="str" cm="1">
        <f t="array" ref="AB56">IF($L56,INDEX(zTippingResultsByGroup[],$J56,AB$11),"")</f>
        <v/>
      </c>
      <c r="AC56" s="9"/>
      <c r="AD56" s="7"/>
      <c r="AE56" s="9"/>
      <c r="AF56" s="11"/>
      <c r="AG56" s="10" t="b">
        <f t="shared" si="11"/>
        <v>1</v>
      </c>
      <c r="AH56" s="17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3">
        <v>44</v>
      </c>
      <c r="B57" s="7" cm="1">
        <f t="array" ref="B57">INDEX(zTippingResultsByGroup[],$J57,B$11)</f>
        <v>188</v>
      </c>
      <c r="C57" s="7" t="b">
        <v>1</v>
      </c>
      <c r="D57" s="7" t="b" cm="1">
        <f t="array" ref="D57">INDEX(zTippingResultsByGroup[],$J57,D$11)&lt;&gt;0</f>
        <v>1</v>
      </c>
      <c r="E57" s="7"/>
      <c r="F57" s="7"/>
      <c r="G57" s="7">
        <f t="shared" si="5"/>
        <v>4</v>
      </c>
      <c r="H57" s="7" t="b">
        <f t="shared" si="7"/>
        <v>0</v>
      </c>
      <c r="I57" s="7">
        <v>44</v>
      </c>
      <c r="J57" s="7">
        <f t="shared" si="8"/>
        <v>120</v>
      </c>
      <c r="K57" s="7" cm="1">
        <f t="array" ref="K57">INDEX(zTippingResultsByGroup[],$J57,K$11)</f>
        <v>24</v>
      </c>
      <c r="L57" s="7" t="b">
        <f t="shared" si="9"/>
        <v>0</v>
      </c>
      <c r="M57" s="7">
        <f>_xlfn.XLOOKUP($B57,Results!$A$11:$A$195,Results!$L$11:$L$195,,0)</f>
        <v>137</v>
      </c>
      <c r="N57" s="7" t="str" cm="1">
        <f t="array" ref="N57">IF($L57,INDEX(zTippingResultsByGroup[],$J57,N$11),"")</f>
        <v/>
      </c>
      <c r="O57" s="7" t="str" cm="1">
        <f t="array" ref="O57">IF($L57,INDEX(zTippingResultsByGroup[],$J57,O$11),"")</f>
        <v/>
      </c>
      <c r="P57" s="7"/>
      <c r="Q57" s="7"/>
      <c r="R57" s="19" t="str">
        <f t="shared" si="10"/>
        <v/>
      </c>
      <c r="S57" s="12" t="str">
        <v/>
      </c>
      <c r="T57" s="7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7" t="str" cm="1">
        <f t="array" ref="AB57">IF($L57,INDEX(zTippingResultsByGroup[],$J57,AB$11),"")</f>
        <v/>
      </c>
      <c r="AC57" s="9"/>
      <c r="AD57" s="7"/>
      <c r="AE57" s="9"/>
      <c r="AF57" s="11"/>
      <c r="AG57" s="10" t="b">
        <f t="shared" si="11"/>
        <v>1</v>
      </c>
      <c r="AH57" s="17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3">
        <v>45</v>
      </c>
      <c r="B58" s="7" cm="1">
        <f t="array" ref="B58">INDEX(zTippingResultsByGroup[],$J58,B$11)</f>
        <v>301</v>
      </c>
      <c r="C58" s="7" t="b">
        <v>1</v>
      </c>
      <c r="D58" s="7" t="b" cm="1">
        <f t="array" ref="D58">INDEX(zTippingResultsByGroup[],$J58,D$11)&lt;&gt;0</f>
        <v>1</v>
      </c>
      <c r="E58" s="7"/>
      <c r="F58" s="7"/>
      <c r="G58" s="7">
        <f t="shared" si="5"/>
        <v>5</v>
      </c>
      <c r="H58" s="7" t="b">
        <f t="shared" si="7"/>
        <v>0</v>
      </c>
      <c r="I58" s="7">
        <v>45</v>
      </c>
      <c r="J58" s="7">
        <f t="shared" si="8"/>
        <v>121</v>
      </c>
      <c r="K58" s="7" cm="1">
        <f t="array" ref="K58">INDEX(zTippingResultsByGroup[],$J58,K$11)</f>
        <v>24</v>
      </c>
      <c r="L58" s="7" t="b">
        <f t="shared" si="9"/>
        <v>0</v>
      </c>
      <c r="M58" s="7">
        <f>_xlfn.XLOOKUP($B58,Results!$A$11:$A$195,Results!$L$11:$L$195,,0)</f>
        <v>153</v>
      </c>
      <c r="N58" s="7" t="str" cm="1">
        <f t="array" ref="N58">IF($L58,INDEX(zTippingResultsByGroup[],$J58,N$11),"")</f>
        <v/>
      </c>
      <c r="O58" s="7" t="str" cm="1">
        <f t="array" ref="O58">IF($L58,INDEX(zTippingResultsByGroup[],$J58,O$11),"")</f>
        <v/>
      </c>
      <c r="P58" s="7"/>
      <c r="Q58" s="7"/>
      <c r="R58" s="19" t="str">
        <f t="shared" si="10"/>
        <v/>
      </c>
      <c r="S58" s="12" t="str">
        <v/>
      </c>
      <c r="T58" s="7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7" t="str" cm="1">
        <f t="array" ref="AB58">IF($L58,INDEX(zTippingResultsByGroup[],$J58,AB$11),"")</f>
        <v/>
      </c>
      <c r="AC58" s="9"/>
      <c r="AD58" s="7"/>
      <c r="AE58" s="9"/>
      <c r="AF58" s="11"/>
      <c r="AG58" s="10" t="b">
        <f t="shared" si="11"/>
        <v>1</v>
      </c>
      <c r="AH58" s="17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3">
        <v>46</v>
      </c>
      <c r="B59" s="7" cm="1">
        <f t="array" ref="B59">INDEX(zTippingResultsByGroup[],$J59,B$11)</f>
        <v>189</v>
      </c>
      <c r="C59" s="7" t="b">
        <v>1</v>
      </c>
      <c r="D59" s="7" t="b" cm="1">
        <f t="array" ref="D59">INDEX(zTippingResultsByGroup[],$J59,D$11)&lt;&gt;0</f>
        <v>1</v>
      </c>
      <c r="E59" s="7"/>
      <c r="F59" s="7"/>
      <c r="G59" s="7">
        <f t="shared" si="5"/>
        <v>1</v>
      </c>
      <c r="H59" s="7" t="b">
        <f t="shared" si="7"/>
        <v>0</v>
      </c>
      <c r="I59" s="7">
        <v>46</v>
      </c>
      <c r="J59" s="7">
        <f t="shared" si="8"/>
        <v>122</v>
      </c>
      <c r="K59" s="7" cm="1">
        <f t="array" ref="K59">INDEX(zTippingResultsByGroup[],$J59,K$11)</f>
        <v>24</v>
      </c>
      <c r="L59" s="7" t="b">
        <f t="shared" si="9"/>
        <v>0</v>
      </c>
      <c r="M59" s="7">
        <f>_xlfn.XLOOKUP($B59,Results!$A$11:$A$195,Results!$L$11:$L$195,,0)</f>
        <v>168</v>
      </c>
      <c r="N59" s="7" t="str" cm="1">
        <f t="array" ref="N59">IF($L59,INDEX(zTippingResultsByGroup[],$J59,N$11),"")</f>
        <v/>
      </c>
      <c r="O59" s="7" t="str" cm="1">
        <f t="array" ref="O59">IF($L59,INDEX(zTippingResultsByGroup[],$J59,O$11),"")</f>
        <v/>
      </c>
      <c r="P59" s="7"/>
      <c r="Q59" s="7"/>
      <c r="R59" s="19" t="str">
        <f t="shared" si="10"/>
        <v/>
      </c>
      <c r="S59" s="12" t="str">
        <v/>
      </c>
      <c r="T59" s="7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7" t="str" cm="1">
        <f t="array" ref="AB59">IF($L59,INDEX(zTippingResultsByGroup[],$J59,AB$11),"")</f>
        <v/>
      </c>
      <c r="AC59" s="9"/>
      <c r="AD59" s="7"/>
      <c r="AE59" s="9"/>
      <c r="AF59" s="11"/>
      <c r="AG59" s="10" t="b">
        <f t="shared" si="11"/>
        <v>1</v>
      </c>
      <c r="AH59" s="17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3">
        <v>47</v>
      </c>
      <c r="B60" s="7" cm="1">
        <f t="array" ref="B60">INDEX(zTippingResultsByGroup[],$J60,B$11)</f>
        <v>115</v>
      </c>
      <c r="C60" s="7" t="b">
        <v>1</v>
      </c>
      <c r="D60" s="7" t="b" cm="1">
        <f t="array" ref="D60">INDEX(zTippingResultsByGroup[],$J60,D$11)&lt;&gt;0</f>
        <v>1</v>
      </c>
      <c r="E60" s="7"/>
      <c r="F60" s="7"/>
      <c r="G60" s="7">
        <f t="shared" si="5"/>
        <v>2</v>
      </c>
      <c r="H60" s="7" t="b">
        <f t="shared" si="7"/>
        <v>0</v>
      </c>
      <c r="I60" s="7">
        <v>47</v>
      </c>
      <c r="J60" s="7">
        <f t="shared" si="8"/>
        <v>123</v>
      </c>
      <c r="K60" s="7" cm="1">
        <f t="array" ref="K60">INDEX(zTippingResultsByGroup[],$J60,K$11)</f>
        <v>19</v>
      </c>
      <c r="L60" s="7" t="b">
        <f t="shared" si="9"/>
        <v>0</v>
      </c>
      <c r="M60" s="7">
        <f>_xlfn.XLOOKUP($B60,Results!$A$11:$A$195,Results!$L$11:$L$195,,0)</f>
        <v>8</v>
      </c>
      <c r="N60" s="7" t="str" cm="1">
        <f t="array" ref="N60">IF($L60,INDEX(zTippingResultsByGroup[],$J60,N$11),"")</f>
        <v/>
      </c>
      <c r="O60" s="7" t="str" cm="1">
        <f t="array" ref="O60">IF($L60,INDEX(zTippingResultsByGroup[],$J60,O$11),"")</f>
        <v/>
      </c>
      <c r="P60" s="7"/>
      <c r="Q60" s="7"/>
      <c r="R60" s="19" t="str">
        <f t="shared" si="10"/>
        <v/>
      </c>
      <c r="S60" s="12" t="str">
        <v/>
      </c>
      <c r="T60" s="7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7" t="str" cm="1">
        <f t="array" ref="AB60">IF($L60,INDEX(zTippingResultsByGroup[],$J60,AB$11),"")</f>
        <v/>
      </c>
      <c r="AC60" s="9"/>
      <c r="AD60" s="7"/>
      <c r="AE60" s="9"/>
      <c r="AF60" s="11"/>
      <c r="AG60" s="10" t="b">
        <f t="shared" si="11"/>
        <v>1</v>
      </c>
      <c r="AH60" s="17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3">
        <v>48</v>
      </c>
      <c r="B61" s="7" cm="1">
        <f t="array" ref="B61">INDEX(zTippingResultsByGroup[],$J61,B$11)</f>
        <v>246</v>
      </c>
      <c r="C61" s="7" t="b">
        <v>1</v>
      </c>
      <c r="D61" s="7" t="b" cm="1">
        <f t="array" ref="D61">INDEX(zTippingResultsByGroup[],$J61,D$11)&lt;&gt;0</f>
        <v>1</v>
      </c>
      <c r="E61" s="7"/>
      <c r="F61" s="7"/>
      <c r="G61" s="7">
        <f t="shared" si="5"/>
        <v>3</v>
      </c>
      <c r="H61" s="7" t="b">
        <f t="shared" si="7"/>
        <v>0</v>
      </c>
      <c r="I61" s="7">
        <v>48</v>
      </c>
      <c r="J61" s="7">
        <f t="shared" si="8"/>
        <v>124</v>
      </c>
      <c r="K61" s="7" cm="1">
        <f t="array" ref="K61">INDEX(zTippingResultsByGroup[],$J61,K$11)</f>
        <v>19</v>
      </c>
      <c r="L61" s="7" t="b">
        <f t="shared" si="9"/>
        <v>0</v>
      </c>
      <c r="M61" s="7">
        <f>_xlfn.XLOOKUP($B61,Results!$A$11:$A$195,Results!$L$11:$L$195,,0)</f>
        <v>76</v>
      </c>
      <c r="N61" s="7" t="str" cm="1">
        <f t="array" ref="N61">IF($L61,INDEX(zTippingResultsByGroup[],$J61,N$11),"")</f>
        <v/>
      </c>
      <c r="O61" s="7" t="str" cm="1">
        <f t="array" ref="O61">IF($L61,INDEX(zTippingResultsByGroup[],$J61,O$11),"")</f>
        <v/>
      </c>
      <c r="P61" s="7"/>
      <c r="Q61" s="7"/>
      <c r="R61" s="19" t="str">
        <f t="shared" si="10"/>
        <v/>
      </c>
      <c r="S61" s="12" t="str">
        <v/>
      </c>
      <c r="T61" s="7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7" t="str" cm="1">
        <f t="array" ref="AB61">IF($L61,INDEX(zTippingResultsByGroup[],$J61,AB$11),"")</f>
        <v/>
      </c>
      <c r="AC61" s="9"/>
      <c r="AD61" s="7"/>
      <c r="AE61" s="9"/>
      <c r="AF61" s="11"/>
      <c r="AG61" s="10" t="b">
        <f t="shared" si="11"/>
        <v>1</v>
      </c>
      <c r="AH61" s="17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8" customFormat="1" x14ac:dyDescent="0.35">
      <c r="A62" s="8">
        <v>49</v>
      </c>
      <c r="B62" s="7" cm="1">
        <f t="array" ref="B62">INDEX(zTippingResultsByGroup[],$J62,B$11)</f>
        <v>245</v>
      </c>
      <c r="C62" s="7" t="b">
        <v>1</v>
      </c>
      <c r="D62" s="7" t="b" cm="1">
        <f t="array" ref="D62">INDEX(zTippingResultsByGroup[],$J62,D$11)&lt;&gt;0</f>
        <v>1</v>
      </c>
      <c r="E62" s="7"/>
      <c r="F62" s="7"/>
      <c r="G62" s="7">
        <f t="shared" si="5"/>
        <v>4</v>
      </c>
      <c r="H62" s="7" t="b">
        <f t="shared" si="7"/>
        <v>0</v>
      </c>
      <c r="I62" s="7">
        <v>49</v>
      </c>
      <c r="J62" s="7">
        <f t="shared" si="8"/>
        <v>125</v>
      </c>
      <c r="K62" s="7" cm="1">
        <f t="array" ref="K62">INDEX(zTippingResultsByGroup[],$J62,K$11)</f>
        <v>19</v>
      </c>
      <c r="L62" s="7" t="b">
        <f t="shared" si="9"/>
        <v>0</v>
      </c>
      <c r="M62" s="7">
        <f>_xlfn.XLOOKUP($B62,Results!$A$11:$A$195,Results!$L$11:$L$195,,0)</f>
        <v>76</v>
      </c>
      <c r="N62" s="7" t="str" cm="1">
        <f t="array" ref="N62">IF($L62,INDEX(zTippingResultsByGroup[],$J62,N$11),"")</f>
        <v/>
      </c>
      <c r="O62" s="7" t="str" cm="1">
        <f t="array" ref="O62">IF($L62,INDEX(zTippingResultsByGroup[],$J62,O$11),"")</f>
        <v/>
      </c>
      <c r="P62" s="7"/>
      <c r="Q62" s="7"/>
      <c r="R62" s="19" t="str">
        <f t="shared" si="10"/>
        <v/>
      </c>
      <c r="S62" s="12" t="str">
        <v/>
      </c>
      <c r="T62" s="7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7" t="str" cm="1">
        <f t="array" ref="AB62">IF($L62,INDEX(zTippingResultsByGroup[],$J62,AB$11),"")</f>
        <v/>
      </c>
      <c r="AC62" s="9"/>
      <c r="AD62" s="7"/>
      <c r="AE62" s="9"/>
      <c r="AF62" s="11"/>
      <c r="AG62" s="10" t="b">
        <f t="shared" si="11"/>
        <v>1</v>
      </c>
      <c r="AH62" s="17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3">
        <v>50</v>
      </c>
      <c r="B63" s="7" cm="1">
        <f t="array" ref="B63">INDEX(zTippingResultsByGroup[],$J63,B$11)</f>
        <v>247</v>
      </c>
      <c r="C63" s="7" t="b">
        <v>1</v>
      </c>
      <c r="D63" s="7" t="b" cm="1">
        <f t="array" ref="D63">INDEX(zTippingResultsByGroup[],$J63,D$11)&lt;&gt;0</f>
        <v>1</v>
      </c>
      <c r="E63" s="7"/>
      <c r="F63" s="7"/>
      <c r="G63" s="7">
        <f t="shared" si="5"/>
        <v>5</v>
      </c>
      <c r="H63" s="7" t="b">
        <f t="shared" si="7"/>
        <v>0</v>
      </c>
      <c r="I63" s="7">
        <v>50</v>
      </c>
      <c r="J63" s="7">
        <f t="shared" si="8"/>
        <v>126</v>
      </c>
      <c r="K63" s="7" cm="1">
        <f t="array" ref="K63">INDEX(zTippingResultsByGroup[],$J63,K$11)</f>
        <v>19</v>
      </c>
      <c r="L63" s="7" t="b">
        <f t="shared" si="9"/>
        <v>0</v>
      </c>
      <c r="M63" s="7">
        <f>_xlfn.XLOOKUP($B63,Results!$A$11:$A$195,Results!$L$11:$L$195,,0)</f>
        <v>95</v>
      </c>
      <c r="N63" s="7" t="str" cm="1">
        <f t="array" ref="N63">IF($L63,INDEX(zTippingResultsByGroup[],$J63,N$11),"")</f>
        <v/>
      </c>
      <c r="O63" s="7" t="str" cm="1">
        <f t="array" ref="O63">IF($L63,INDEX(zTippingResultsByGroup[],$J63,O$11),"")</f>
        <v/>
      </c>
      <c r="P63" s="7"/>
      <c r="Q63" s="7"/>
      <c r="R63" s="19" t="str">
        <f t="shared" si="10"/>
        <v/>
      </c>
      <c r="S63" s="12" t="str">
        <v/>
      </c>
      <c r="T63" s="7" t="str">
        <f t="shared" si="6"/>
        <v/>
      </c>
      <c r="U63" s="17" t="str" cm="1">
        <f t="array" ref="U63">IF($L63,INDEX(zTippingResultsByGroup[],$J63,U$11),"")</f>
        <v/>
      </c>
      <c r="V63" s="17" t="str" cm="1">
        <f t="array" ref="V63">IF($L63,INDEX(zTippingResultsByGroup[],$J63,V$11),"")</f>
        <v/>
      </c>
      <c r="W63" s="17" t="str" cm="1">
        <f t="array" ref="W63">IF($L63,INDEX(zTippingResultsByGroup[],$J63,W$11),"")</f>
        <v/>
      </c>
      <c r="X63" s="26" t="str" cm="1">
        <f t="array" ref="X63">IF($L63,INDEX(zTippingResultsByGroup[],$J63,X$11),"")</f>
        <v/>
      </c>
      <c r="Y63" s="12" t="str" cm="1">
        <f t="array" ref="Y63">LEFT(IF($L63,INDEX(zTippingResultsByGroup[],$J63,Y$11),""),1)</f>
        <v/>
      </c>
      <c r="Z63" s="12" t="str" cm="1">
        <f t="array" ref="Z63">LEFT(IF($L63,INDEX(zTippingResultsByGroup[],$J63,Z$11),""),1)</f>
        <v/>
      </c>
      <c r="AA63" s="12" t="str" cm="1">
        <f t="array" ref="AA63">LEFT(IF($L63,INDEX(zTippingResultsByGroup[],$J63,AA$11),""),1)</f>
        <v/>
      </c>
      <c r="AB63" s="7" t="str" cm="1">
        <f t="array" ref="AB63">IF($L63,INDEX(zTippingResultsByGroup[],$J63,AB$11),"")</f>
        <v/>
      </c>
      <c r="AC63" s="9"/>
      <c r="AD63" s="7"/>
      <c r="AE63" s="9"/>
      <c r="AF63" s="11"/>
      <c r="AG63" s="10" t="b">
        <f t="shared" si="11"/>
        <v>1</v>
      </c>
      <c r="AH63" s="17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3">
        <v>51</v>
      </c>
      <c r="M64" s="7" t="e">
        <f>_xlfn.XLOOKUP($B64,Results!$A$11:$A$195,Results!$L$11:$L$195,,0)</f>
        <v>#N/A</v>
      </c>
      <c r="T64" s="3" t="str">
        <f t="shared" si="6"/>
        <v/>
      </c>
    </row>
    <row r="65" spans="1:20" x14ac:dyDescent="0.35">
      <c r="A65" s="3">
        <v>52</v>
      </c>
      <c r="M65" s="7" t="e">
        <f>_xlfn.XLOOKUP($B65,Results!$A$11:$A$195,Results!$L$11:$L$195,,0)</f>
        <v>#N/A</v>
      </c>
      <c r="T65" s="3" t="str">
        <f t="shared" si="6"/>
        <v/>
      </c>
    </row>
    <row r="66" spans="1:20" x14ac:dyDescent="0.35">
      <c r="A66" s="3">
        <v>53</v>
      </c>
      <c r="M66" s="7" t="e">
        <f>_xlfn.XLOOKUP($B66,Results!$A$11:$A$195,Results!$L$11:$L$195,,0)</f>
        <v>#N/A</v>
      </c>
      <c r="T66" s="3" t="str">
        <f t="shared" si="6"/>
        <v/>
      </c>
    </row>
    <row r="67" spans="1:20" x14ac:dyDescent="0.35">
      <c r="A67" s="3">
        <v>54</v>
      </c>
      <c r="M67" s="7" t="e">
        <f>_xlfn.XLOOKUP($B67,Results!$A$11:$A$195,Results!$L$11:$L$195,,0)</f>
        <v>#N/A</v>
      </c>
      <c r="T67" s="3" t="str">
        <f t="shared" si="6"/>
        <v/>
      </c>
    </row>
    <row r="68" spans="1:20" x14ac:dyDescent="0.35">
      <c r="A68" s="3">
        <v>55</v>
      </c>
      <c r="M68" s="7" t="e">
        <f>_xlfn.XLOOKUP($B68,Results!$A$11:$A$195,Results!$L$11:$L$195,,0)</f>
        <v>#N/A</v>
      </c>
      <c r="T68" s="3" t="str">
        <f t="shared" si="6"/>
        <v/>
      </c>
    </row>
    <row r="69" spans="1:20" x14ac:dyDescent="0.35">
      <c r="A69" s="3">
        <v>56</v>
      </c>
      <c r="M69" s="7" t="e">
        <f>_xlfn.XLOOKUP($B69,Results!$A$11:$A$195,Results!$L$11:$L$195,,0)</f>
        <v>#N/A</v>
      </c>
      <c r="T69" s="3" t="str">
        <f t="shared" si="6"/>
        <v/>
      </c>
    </row>
    <row r="70" spans="1:20" x14ac:dyDescent="0.35">
      <c r="A70" s="3">
        <v>57</v>
      </c>
      <c r="M70" s="7" t="e">
        <f>_xlfn.XLOOKUP($B70,Results!$A$11:$A$195,Results!$L$11:$L$195,,0)</f>
        <v>#N/A</v>
      </c>
      <c r="T70" s="3" t="str">
        <f t="shared" si="6"/>
        <v/>
      </c>
    </row>
    <row r="71" spans="1:20" x14ac:dyDescent="0.35">
      <c r="A71" s="3">
        <v>58</v>
      </c>
      <c r="M71" s="7" t="e">
        <f>_xlfn.XLOOKUP($B71,Results!$A$11:$A$195,Results!$L$11:$L$195,,0)</f>
        <v>#N/A</v>
      </c>
      <c r="T71" s="3" t="str">
        <f t="shared" si="6"/>
        <v/>
      </c>
    </row>
    <row r="72" spans="1:20" x14ac:dyDescent="0.35">
      <c r="A72" s="3">
        <v>59</v>
      </c>
      <c r="M72" s="7" t="e">
        <f>_xlfn.XLOOKUP($B72,Results!$A$11:$A$195,Results!$L$11:$L$195,,0)</f>
        <v>#N/A</v>
      </c>
      <c r="T72" s="3" t="str">
        <f t="shared" si="6"/>
        <v/>
      </c>
    </row>
    <row r="73" spans="1:20" x14ac:dyDescent="0.35">
      <c r="A73" s="3">
        <v>60</v>
      </c>
      <c r="M73" s="7" t="e">
        <f>_xlfn.XLOOKUP($B73,Results!$A$11:$A$195,Results!$L$11:$L$195,,0)</f>
        <v>#N/A</v>
      </c>
      <c r="T73" s="3" t="str">
        <f t="shared" si="6"/>
        <v/>
      </c>
    </row>
    <row r="74" spans="1:20" x14ac:dyDescent="0.35">
      <c r="A74" s="3">
        <v>61</v>
      </c>
      <c r="M74" s="7" t="e">
        <f>_xlfn.XLOOKUP($B74,Results!$A$11:$A$195,Results!$L$11:$L$195,,0)</f>
        <v>#N/A</v>
      </c>
      <c r="T74" s="3" t="str">
        <f t="shared" si="6"/>
        <v/>
      </c>
    </row>
    <row r="75" spans="1:20" x14ac:dyDescent="0.35">
      <c r="A75" s="3">
        <v>62</v>
      </c>
      <c r="M75" s="7" t="e">
        <f>_xlfn.XLOOKUP($B75,Results!$A$11:$A$195,Results!$L$11:$L$195,,0)</f>
        <v>#N/A</v>
      </c>
      <c r="T75" s="3" t="str">
        <f t="shared" si="6"/>
        <v/>
      </c>
    </row>
    <row r="76" spans="1:20" x14ac:dyDescent="0.35">
      <c r="A76" s="3">
        <v>63</v>
      </c>
      <c r="M76" s="7" t="e">
        <f>_xlfn.XLOOKUP($B76,Results!$A$11:$A$195,Results!$L$11:$L$195,,0)</f>
        <v>#N/A</v>
      </c>
      <c r="T76" s="3" t="str">
        <f t="shared" si="6"/>
        <v/>
      </c>
    </row>
    <row r="77" spans="1:20" x14ac:dyDescent="0.35">
      <c r="A77" s="3">
        <v>64</v>
      </c>
      <c r="M77" s="7" t="e">
        <f>_xlfn.XLOOKUP($B77,Results!$A$11:$A$195,Results!$L$11:$L$195,,0)</f>
        <v>#N/A</v>
      </c>
      <c r="T77" s="3" t="str">
        <f t="shared" si="6"/>
        <v/>
      </c>
    </row>
    <row r="78" spans="1:20" x14ac:dyDescent="0.35">
      <c r="A78" s="3">
        <v>65</v>
      </c>
      <c r="M78" s="7" t="e">
        <f>_xlfn.XLOOKUP($B78,Results!$A$11:$A$195,Results!$L$11:$L$195,,0)</f>
        <v>#N/A</v>
      </c>
      <c r="T78" s="3" t="str">
        <f t="shared" si="6"/>
        <v/>
      </c>
    </row>
    <row r="79" spans="1:20" x14ac:dyDescent="0.35">
      <c r="A79" s="3">
        <v>66</v>
      </c>
      <c r="M79" s="7" t="e">
        <f>_xlfn.XLOOKUP($B79,Results!$A$11:$A$195,Results!$L$11:$L$195,,0)</f>
        <v>#N/A</v>
      </c>
      <c r="T79" s="3" t="str">
        <f t="shared" ref="T79:T134" si="14">IF($L79,$N79&amp;" "&amp;$O79,"")</f>
        <v/>
      </c>
    </row>
    <row r="80" spans="1:20" x14ac:dyDescent="0.35">
      <c r="A80" s="3">
        <v>67</v>
      </c>
      <c r="M80" s="7" t="e">
        <f>_xlfn.XLOOKUP($B80,Results!$A$11:$A$195,Results!$L$11:$L$195,,0)</f>
        <v>#N/A</v>
      </c>
      <c r="T80" s="3" t="str">
        <f t="shared" si="14"/>
        <v/>
      </c>
    </row>
    <row r="81" spans="1:20" x14ac:dyDescent="0.35">
      <c r="A81" s="3">
        <v>68</v>
      </c>
      <c r="M81" s="7" t="e">
        <f>_xlfn.XLOOKUP($B81,Results!$A$11:$A$195,Results!$L$11:$L$195,,0)</f>
        <v>#N/A</v>
      </c>
      <c r="T81" s="3" t="str">
        <f t="shared" si="14"/>
        <v/>
      </c>
    </row>
    <row r="82" spans="1:20" x14ac:dyDescent="0.35">
      <c r="A82" s="3">
        <v>69</v>
      </c>
      <c r="M82" s="7" t="e">
        <f>_xlfn.XLOOKUP($B82,Results!$A$11:$A$195,Results!$L$11:$L$195,,0)</f>
        <v>#N/A</v>
      </c>
      <c r="T82" s="3" t="str">
        <f t="shared" si="14"/>
        <v/>
      </c>
    </row>
    <row r="83" spans="1:20" x14ac:dyDescent="0.35">
      <c r="A83" s="3">
        <v>70</v>
      </c>
      <c r="M83" s="7" t="e">
        <f>_xlfn.XLOOKUP($B83,Results!$A$11:$A$195,Results!$L$11:$L$195,,0)</f>
        <v>#N/A</v>
      </c>
      <c r="T83" s="3" t="str">
        <f t="shared" si="14"/>
        <v/>
      </c>
    </row>
    <row r="84" spans="1:20" x14ac:dyDescent="0.35">
      <c r="A84" s="3">
        <v>71</v>
      </c>
      <c r="M84" s="7" t="e">
        <f>_xlfn.XLOOKUP($B84,Results!$A$11:$A$195,Results!$L$11:$L$195,,0)</f>
        <v>#N/A</v>
      </c>
      <c r="T84" s="3" t="str">
        <f t="shared" si="14"/>
        <v/>
      </c>
    </row>
    <row r="85" spans="1:20" x14ac:dyDescent="0.35">
      <c r="A85" s="3">
        <v>72</v>
      </c>
      <c r="M85" s="7" t="e">
        <f>_xlfn.XLOOKUP($B85,Results!$A$11:$A$195,Results!$L$11:$L$195,,0)</f>
        <v>#N/A</v>
      </c>
      <c r="T85" s="3" t="str">
        <f t="shared" si="14"/>
        <v/>
      </c>
    </row>
    <row r="86" spans="1:20" x14ac:dyDescent="0.35">
      <c r="A86" s="3">
        <v>73</v>
      </c>
      <c r="M86" s="7" t="e">
        <f>_xlfn.XLOOKUP($B86,Results!$A$11:$A$195,Results!$L$11:$L$195,,0)</f>
        <v>#N/A</v>
      </c>
      <c r="T86" s="3" t="str">
        <f t="shared" si="14"/>
        <v/>
      </c>
    </row>
    <row r="87" spans="1:20" x14ac:dyDescent="0.35">
      <c r="A87" s="3">
        <v>74</v>
      </c>
      <c r="M87" s="7" t="e">
        <f>_xlfn.XLOOKUP($B87,Results!$A$11:$A$195,Results!$L$11:$L$195,,0)</f>
        <v>#N/A</v>
      </c>
      <c r="T87" s="3" t="str">
        <f t="shared" si="14"/>
        <v/>
      </c>
    </row>
    <row r="88" spans="1:20" x14ac:dyDescent="0.35">
      <c r="A88" s="3">
        <v>75</v>
      </c>
      <c r="M88" s="7" t="e">
        <f>_xlfn.XLOOKUP($B88,Results!$A$11:$A$195,Results!$L$11:$L$195,,0)</f>
        <v>#N/A</v>
      </c>
      <c r="T88" s="3" t="str">
        <f t="shared" si="14"/>
        <v/>
      </c>
    </row>
    <row r="89" spans="1:20" x14ac:dyDescent="0.35">
      <c r="A89" s="3">
        <v>76</v>
      </c>
      <c r="M89" s="7" t="e">
        <f>_xlfn.XLOOKUP($B89,Results!$A$11:$A$195,Results!$L$11:$L$195,,0)</f>
        <v>#N/A</v>
      </c>
      <c r="T89" s="3" t="str">
        <f t="shared" si="14"/>
        <v/>
      </c>
    </row>
    <row r="90" spans="1:20" x14ac:dyDescent="0.35">
      <c r="A90" s="3">
        <v>77</v>
      </c>
      <c r="M90" s="7" t="e">
        <f>_xlfn.XLOOKUP($B90,Results!$A$11:$A$195,Results!$L$11:$L$195,,0)</f>
        <v>#N/A</v>
      </c>
      <c r="T90" s="3" t="str">
        <f t="shared" si="14"/>
        <v/>
      </c>
    </row>
    <row r="91" spans="1:20" x14ac:dyDescent="0.35">
      <c r="A91" s="3">
        <v>78</v>
      </c>
      <c r="M91" s="7" t="e">
        <f>_xlfn.XLOOKUP($B91,Results!$A$11:$A$195,Results!$L$11:$L$195,,0)</f>
        <v>#N/A</v>
      </c>
      <c r="T91" s="3" t="str">
        <f t="shared" si="14"/>
        <v/>
      </c>
    </row>
    <row r="92" spans="1:20" x14ac:dyDescent="0.35">
      <c r="A92" s="3">
        <v>79</v>
      </c>
      <c r="M92" s="7" t="e">
        <f>_xlfn.XLOOKUP($B92,Results!$A$11:$A$195,Results!$L$11:$L$195,,0)</f>
        <v>#N/A</v>
      </c>
      <c r="T92" s="3" t="str">
        <f t="shared" si="14"/>
        <v/>
      </c>
    </row>
    <row r="93" spans="1:20" x14ac:dyDescent="0.35">
      <c r="A93" s="3">
        <v>80</v>
      </c>
      <c r="M93" s="7" t="e">
        <f>_xlfn.XLOOKUP($B93,Results!$A$11:$A$195,Results!$L$11:$L$195,,0)</f>
        <v>#N/A</v>
      </c>
      <c r="T93" s="3" t="str">
        <f t="shared" si="14"/>
        <v/>
      </c>
    </row>
    <row r="94" spans="1:20" x14ac:dyDescent="0.35">
      <c r="A94" s="3">
        <v>81</v>
      </c>
      <c r="M94" s="7" t="e">
        <f>_xlfn.XLOOKUP($B94,Results!$A$11:$A$195,Results!$L$11:$L$195,,0)</f>
        <v>#N/A</v>
      </c>
      <c r="T94" s="3" t="str">
        <f t="shared" si="14"/>
        <v/>
      </c>
    </row>
    <row r="95" spans="1:20" x14ac:dyDescent="0.35">
      <c r="A95" s="3">
        <v>82</v>
      </c>
      <c r="M95" s="7" t="e">
        <f>_xlfn.XLOOKUP($B95,Results!$A$11:$A$195,Results!$L$11:$L$195,,0)</f>
        <v>#N/A</v>
      </c>
      <c r="T95" s="3" t="str">
        <f t="shared" si="14"/>
        <v/>
      </c>
    </row>
    <row r="96" spans="1:20" x14ac:dyDescent="0.35">
      <c r="A96" s="3">
        <v>83</v>
      </c>
      <c r="M96" s="7" t="e">
        <f>_xlfn.XLOOKUP($B96,Results!$A$11:$A$195,Results!$L$11:$L$195,,0)</f>
        <v>#N/A</v>
      </c>
      <c r="T96" s="3" t="str">
        <f t="shared" si="14"/>
        <v/>
      </c>
    </row>
    <row r="97" spans="1:20" x14ac:dyDescent="0.35">
      <c r="A97" s="3">
        <v>84</v>
      </c>
      <c r="M97" s="7" t="e">
        <f>_xlfn.XLOOKUP($B97,Results!$A$11:$A$195,Results!$L$11:$L$195,,0)</f>
        <v>#N/A</v>
      </c>
      <c r="T97" s="3" t="str">
        <f t="shared" si="14"/>
        <v/>
      </c>
    </row>
    <row r="98" spans="1:20" x14ac:dyDescent="0.35">
      <c r="A98" s="3">
        <v>85</v>
      </c>
      <c r="M98" s="7" t="e">
        <f>_xlfn.XLOOKUP($B98,Results!$A$11:$A$195,Results!$L$11:$L$195,,0)</f>
        <v>#N/A</v>
      </c>
      <c r="T98" s="3" t="str">
        <f t="shared" si="14"/>
        <v/>
      </c>
    </row>
    <row r="99" spans="1:20" x14ac:dyDescent="0.35">
      <c r="A99" s="3">
        <v>86</v>
      </c>
      <c r="M99" s="7" t="e">
        <f>_xlfn.XLOOKUP($B99,Results!$A$11:$A$195,Results!$L$11:$L$195,,0)</f>
        <v>#N/A</v>
      </c>
      <c r="T99" s="3" t="str">
        <f t="shared" si="14"/>
        <v/>
      </c>
    </row>
    <row r="100" spans="1:20" x14ac:dyDescent="0.35">
      <c r="A100" s="3">
        <v>87</v>
      </c>
      <c r="M100" s="7" t="e">
        <f>_xlfn.XLOOKUP($B100,Results!$A$11:$A$195,Results!$L$11:$L$195,,0)</f>
        <v>#N/A</v>
      </c>
      <c r="T100" s="3" t="str">
        <f t="shared" si="14"/>
        <v/>
      </c>
    </row>
    <row r="101" spans="1:20" x14ac:dyDescent="0.35">
      <c r="A101" s="3">
        <v>88</v>
      </c>
      <c r="M101" s="7" t="e">
        <f>_xlfn.XLOOKUP($B101,Results!$A$11:$A$195,Results!$L$11:$L$195,,0)</f>
        <v>#N/A</v>
      </c>
      <c r="T101" s="3" t="str">
        <f t="shared" si="14"/>
        <v/>
      </c>
    </row>
    <row r="102" spans="1:20" x14ac:dyDescent="0.35">
      <c r="A102" s="3">
        <v>89</v>
      </c>
      <c r="M102" s="7" t="e">
        <f>_xlfn.XLOOKUP($B102,Results!$A$11:$A$195,Results!$L$11:$L$195,,0)</f>
        <v>#N/A</v>
      </c>
      <c r="T102" s="3" t="str">
        <f t="shared" si="14"/>
        <v/>
      </c>
    </row>
    <row r="103" spans="1:20" x14ac:dyDescent="0.35">
      <c r="A103" s="3">
        <v>90</v>
      </c>
      <c r="M103" s="7" t="e">
        <f>_xlfn.XLOOKUP($B103,Results!$A$11:$A$195,Results!$L$11:$L$195,,0)</f>
        <v>#N/A</v>
      </c>
      <c r="T103" s="3" t="str">
        <f t="shared" si="14"/>
        <v/>
      </c>
    </row>
    <row r="104" spans="1:20" x14ac:dyDescent="0.35">
      <c r="A104" s="3">
        <v>91</v>
      </c>
      <c r="M104" s="7" t="e">
        <f>_xlfn.XLOOKUP($B104,Results!$A$11:$A$195,Results!$L$11:$L$195,,0)</f>
        <v>#N/A</v>
      </c>
      <c r="T104" s="3" t="str">
        <f t="shared" si="14"/>
        <v/>
      </c>
    </row>
    <row r="105" spans="1:20" x14ac:dyDescent="0.35">
      <c r="A105" s="3">
        <v>92</v>
      </c>
      <c r="M105" s="7" t="e">
        <f>_xlfn.XLOOKUP($B105,Results!$A$11:$A$195,Results!$L$11:$L$195,,0)</f>
        <v>#N/A</v>
      </c>
      <c r="T105" s="3" t="str">
        <f t="shared" si="14"/>
        <v/>
      </c>
    </row>
    <row r="106" spans="1:20" x14ac:dyDescent="0.35">
      <c r="A106" s="3">
        <v>93</v>
      </c>
      <c r="M106" s="7" t="e">
        <f>_xlfn.XLOOKUP($B106,Results!$A$11:$A$195,Results!$L$11:$L$195,,0)</f>
        <v>#N/A</v>
      </c>
      <c r="T106" s="3" t="str">
        <f t="shared" si="14"/>
        <v/>
      </c>
    </row>
    <row r="107" spans="1:20" x14ac:dyDescent="0.35">
      <c r="A107" s="3">
        <v>94</v>
      </c>
      <c r="M107" s="7" t="e">
        <f>_xlfn.XLOOKUP($B107,Results!$A$11:$A$195,Results!$L$11:$L$195,,0)</f>
        <v>#N/A</v>
      </c>
      <c r="T107" s="3" t="str">
        <f t="shared" si="14"/>
        <v/>
      </c>
    </row>
    <row r="108" spans="1:20" x14ac:dyDescent="0.35">
      <c r="A108" s="3">
        <v>95</v>
      </c>
      <c r="M108" s="7" t="e">
        <f>_xlfn.XLOOKUP($B108,Results!$A$11:$A$195,Results!$L$11:$L$195,,0)</f>
        <v>#N/A</v>
      </c>
      <c r="T108" s="3" t="str">
        <f t="shared" si="14"/>
        <v/>
      </c>
    </row>
    <row r="109" spans="1:20" x14ac:dyDescent="0.35">
      <c r="A109" s="3">
        <v>96</v>
      </c>
      <c r="M109" s="7" t="e">
        <f>_xlfn.XLOOKUP($B109,Results!$A$11:$A$195,Results!$L$11:$L$195,,0)</f>
        <v>#N/A</v>
      </c>
      <c r="T109" s="3" t="str">
        <f t="shared" si="14"/>
        <v/>
      </c>
    </row>
    <row r="110" spans="1:20" x14ac:dyDescent="0.35">
      <c r="A110" s="3">
        <v>97</v>
      </c>
      <c r="M110" s="7" t="e">
        <f>_xlfn.XLOOKUP($B110,Results!$A$11:$A$195,Results!$L$11:$L$195,,0)</f>
        <v>#N/A</v>
      </c>
      <c r="T110" s="3" t="str">
        <f t="shared" si="14"/>
        <v/>
      </c>
    </row>
    <row r="111" spans="1:20" x14ac:dyDescent="0.35">
      <c r="A111" s="3">
        <v>98</v>
      </c>
      <c r="M111" s="7" t="e">
        <f>_xlfn.XLOOKUP($B111,Results!$A$11:$A$195,Results!$L$11:$L$195,,0)</f>
        <v>#N/A</v>
      </c>
      <c r="T111" s="3" t="str">
        <f t="shared" si="14"/>
        <v/>
      </c>
    </row>
    <row r="112" spans="1:20" x14ac:dyDescent="0.35">
      <c r="A112" s="3">
        <v>99</v>
      </c>
      <c r="M112" s="7" t="e">
        <f>_xlfn.XLOOKUP($B112,Results!$A$11:$A$195,Results!$L$11:$L$195,,0)</f>
        <v>#N/A</v>
      </c>
      <c r="T112" s="3" t="str">
        <f t="shared" si="14"/>
        <v/>
      </c>
    </row>
    <row r="113" spans="1:20" x14ac:dyDescent="0.35">
      <c r="A113" s="3">
        <v>100</v>
      </c>
      <c r="M113" s="7" t="e">
        <f>_xlfn.XLOOKUP($B113,Results!$A$11:$A$195,Results!$L$11:$L$195,,0)</f>
        <v>#N/A</v>
      </c>
      <c r="T113" s="3" t="str">
        <f t="shared" si="14"/>
        <v/>
      </c>
    </row>
    <row r="114" spans="1:20" x14ac:dyDescent="0.35">
      <c r="A114" s="3">
        <v>101</v>
      </c>
      <c r="M114" s="7" t="e">
        <f>_xlfn.XLOOKUP($B114,Results!$A$11:$A$195,Results!$L$11:$L$195,,0)</f>
        <v>#N/A</v>
      </c>
      <c r="T114" s="3" t="str">
        <f t="shared" si="14"/>
        <v/>
      </c>
    </row>
    <row r="115" spans="1:20" x14ac:dyDescent="0.35">
      <c r="A115" s="3">
        <v>102</v>
      </c>
      <c r="M115" s="7" t="e">
        <f>_xlfn.XLOOKUP($B115,Results!$A$11:$A$195,Results!$L$11:$L$195,,0)</f>
        <v>#N/A</v>
      </c>
      <c r="T115" s="3" t="str">
        <f t="shared" si="14"/>
        <v/>
      </c>
    </row>
    <row r="116" spans="1:20" x14ac:dyDescent="0.35">
      <c r="A116" s="3">
        <v>103</v>
      </c>
      <c r="M116" s="7" t="e">
        <f>_xlfn.XLOOKUP($B116,Results!$A$11:$A$195,Results!$L$11:$L$195,,0)</f>
        <v>#N/A</v>
      </c>
      <c r="T116" s="3" t="str">
        <f t="shared" si="14"/>
        <v/>
      </c>
    </row>
    <row r="117" spans="1:20" x14ac:dyDescent="0.35">
      <c r="A117" s="3">
        <v>104</v>
      </c>
      <c r="M117" s="7" t="e">
        <f>_xlfn.XLOOKUP($B117,Results!$A$11:$A$195,Results!$L$11:$L$195,,0)</f>
        <v>#N/A</v>
      </c>
      <c r="T117" s="3" t="str">
        <f t="shared" si="14"/>
        <v/>
      </c>
    </row>
    <row r="118" spans="1:20" x14ac:dyDescent="0.35">
      <c r="A118" s="3">
        <v>105</v>
      </c>
      <c r="M118" s="7" t="e">
        <f>_xlfn.XLOOKUP($B118,Results!$A$11:$A$195,Results!$L$11:$L$195,,0)</f>
        <v>#N/A</v>
      </c>
      <c r="T118" s="3" t="str">
        <f t="shared" si="14"/>
        <v/>
      </c>
    </row>
    <row r="119" spans="1:20" x14ac:dyDescent="0.35">
      <c r="A119" s="3">
        <v>106</v>
      </c>
      <c r="M119" s="7" t="e">
        <f>_xlfn.XLOOKUP($B119,Results!$A$11:$A$195,Results!$L$11:$L$195,,0)</f>
        <v>#N/A</v>
      </c>
      <c r="T119" s="3" t="str">
        <f t="shared" si="14"/>
        <v/>
      </c>
    </row>
    <row r="120" spans="1:20" x14ac:dyDescent="0.35">
      <c r="A120" s="3">
        <v>107</v>
      </c>
      <c r="M120" s="7" t="e">
        <f>_xlfn.XLOOKUP($B120,Results!$A$11:$A$195,Results!$L$11:$L$195,,0)</f>
        <v>#N/A</v>
      </c>
      <c r="T120" s="3" t="str">
        <f t="shared" si="14"/>
        <v/>
      </c>
    </row>
    <row r="121" spans="1:20" x14ac:dyDescent="0.35">
      <c r="A121" s="3">
        <v>108</v>
      </c>
      <c r="M121" s="7" t="e">
        <f>_xlfn.XLOOKUP($B121,Results!$A$11:$A$195,Results!$L$11:$L$195,,0)</f>
        <v>#N/A</v>
      </c>
      <c r="T121" s="3" t="str">
        <f t="shared" si="14"/>
        <v/>
      </c>
    </row>
    <row r="122" spans="1:20" x14ac:dyDescent="0.35">
      <c r="A122" s="3">
        <v>109</v>
      </c>
      <c r="M122" s="7" t="e">
        <f>_xlfn.XLOOKUP($B122,Results!$A$11:$A$195,Results!$L$11:$L$195,,0)</f>
        <v>#N/A</v>
      </c>
      <c r="T122" s="3" t="str">
        <f t="shared" si="14"/>
        <v/>
      </c>
    </row>
    <row r="123" spans="1:20" x14ac:dyDescent="0.35">
      <c r="A123" s="3">
        <v>110</v>
      </c>
      <c r="M123" s="7" t="e">
        <f>_xlfn.XLOOKUP($B123,Results!$A$11:$A$195,Results!$L$11:$L$195,,0)</f>
        <v>#N/A</v>
      </c>
      <c r="T123" s="3" t="str">
        <f t="shared" si="14"/>
        <v/>
      </c>
    </row>
    <row r="124" spans="1:20" x14ac:dyDescent="0.35">
      <c r="A124" s="3">
        <v>111</v>
      </c>
      <c r="M124" s="7" t="e">
        <f>_xlfn.XLOOKUP($B124,Results!$A$11:$A$195,Results!$L$11:$L$195,,0)</f>
        <v>#N/A</v>
      </c>
      <c r="T124" s="3" t="str">
        <f t="shared" si="14"/>
        <v/>
      </c>
    </row>
    <row r="125" spans="1:20" x14ac:dyDescent="0.35">
      <c r="A125" s="3">
        <v>112</v>
      </c>
      <c r="M125" s="7" t="e">
        <f>_xlfn.XLOOKUP($B125,Results!$A$11:$A$195,Results!$L$11:$L$195,,0)</f>
        <v>#N/A</v>
      </c>
      <c r="T125" s="3" t="str">
        <f t="shared" si="14"/>
        <v/>
      </c>
    </row>
    <row r="126" spans="1:20" x14ac:dyDescent="0.35">
      <c r="A126" s="3">
        <v>113</v>
      </c>
      <c r="M126" s="7" t="e">
        <f>_xlfn.XLOOKUP($B126,Results!$A$11:$A$195,Results!$L$11:$L$195,,0)</f>
        <v>#N/A</v>
      </c>
      <c r="T126" s="3" t="str">
        <f t="shared" si="14"/>
        <v/>
      </c>
    </row>
    <row r="127" spans="1:20" x14ac:dyDescent="0.35">
      <c r="A127" s="3">
        <v>114</v>
      </c>
      <c r="M127" s="7" t="e">
        <f>_xlfn.XLOOKUP($B127,Results!$A$11:$A$195,Results!$L$11:$L$195,,0)</f>
        <v>#N/A</v>
      </c>
      <c r="T127" s="3" t="str">
        <f t="shared" si="14"/>
        <v/>
      </c>
    </row>
    <row r="128" spans="1:20" x14ac:dyDescent="0.35">
      <c r="A128" s="3">
        <v>115</v>
      </c>
      <c r="M128" s="7" t="e">
        <f>_xlfn.XLOOKUP($B128,Results!$A$11:$A$195,Results!$L$11:$L$195,,0)</f>
        <v>#N/A</v>
      </c>
      <c r="T128" s="3" t="str">
        <f t="shared" si="14"/>
        <v/>
      </c>
    </row>
    <row r="129" spans="1:20" x14ac:dyDescent="0.35">
      <c r="A129" s="3">
        <v>116</v>
      </c>
      <c r="M129" s="7" t="e">
        <f>_xlfn.XLOOKUP($B129,Results!$A$11:$A$195,Results!$L$11:$L$195,,0)</f>
        <v>#N/A</v>
      </c>
      <c r="T129" s="3" t="str">
        <f t="shared" si="14"/>
        <v/>
      </c>
    </row>
    <row r="130" spans="1:20" x14ac:dyDescent="0.35">
      <c r="A130" s="3">
        <v>117</v>
      </c>
      <c r="M130" s="7" t="e">
        <f>_xlfn.XLOOKUP($B130,Results!$A$11:$A$195,Results!$L$11:$L$195,,0)</f>
        <v>#N/A</v>
      </c>
      <c r="T130" s="3" t="str">
        <f t="shared" si="14"/>
        <v/>
      </c>
    </row>
    <row r="131" spans="1:20" x14ac:dyDescent="0.35">
      <c r="A131" s="3">
        <v>118</v>
      </c>
      <c r="M131" s="7" t="e">
        <f>_xlfn.XLOOKUP($B131,Results!$A$11:$A$195,Results!$L$11:$L$195,,0)</f>
        <v>#N/A</v>
      </c>
      <c r="T131" s="3" t="str">
        <f t="shared" si="14"/>
        <v/>
      </c>
    </row>
    <row r="132" spans="1:20" x14ac:dyDescent="0.35">
      <c r="A132" s="3">
        <v>119</v>
      </c>
      <c r="M132" s="7" t="e">
        <f>_xlfn.XLOOKUP($B132,Results!$A$11:$A$195,Results!$L$11:$L$195,,0)</f>
        <v>#N/A</v>
      </c>
      <c r="T132" s="3" t="str">
        <f t="shared" si="14"/>
        <v/>
      </c>
    </row>
    <row r="133" spans="1:20" x14ac:dyDescent="0.35">
      <c r="A133" s="3">
        <v>120</v>
      </c>
      <c r="M133" s="7" t="e">
        <f>_xlfn.XLOOKUP($B133,Results!$A$11:$A$195,Results!$L$11:$L$195,,0)</f>
        <v>#N/A</v>
      </c>
      <c r="T133" s="3" t="str">
        <f t="shared" si="14"/>
        <v/>
      </c>
    </row>
    <row r="134" spans="1:20" x14ac:dyDescent="0.35">
      <c r="A134" s="3">
        <v>121</v>
      </c>
      <c r="M134" s="7" t="e">
        <f>_xlfn.XLOOKUP($B134,Results!$A$11:$A$195,Results!$L$11:$L$195,,0)</f>
        <v>#N/A</v>
      </c>
      <c r="T134" s="3" t="str">
        <f t="shared" si="14"/>
        <v/>
      </c>
    </row>
    <row r="135" spans="1:20" x14ac:dyDescent="0.35">
      <c r="A135" s="3">
        <v>122</v>
      </c>
      <c r="M135" s="7" t="e">
        <f>_xlfn.XLOOKUP($B135,Results!$A$11:$A$195,Results!$L$11:$L$195,,0)</f>
        <v>#N/A</v>
      </c>
    </row>
    <row r="136" spans="1:20" x14ac:dyDescent="0.35">
      <c r="A136" s="3">
        <v>123</v>
      </c>
      <c r="M136" s="7" t="e">
        <f>_xlfn.XLOOKUP($B136,Results!$A$11:$A$195,Results!$L$11:$L$195,,0)</f>
        <v>#N/A</v>
      </c>
    </row>
    <row r="137" spans="1:20" x14ac:dyDescent="0.35">
      <c r="A137" s="3">
        <v>124</v>
      </c>
      <c r="M137" s="7" t="e">
        <f>_xlfn.XLOOKUP($B137,Results!$A$11:$A$195,Results!$L$11:$L$195,,0)</f>
        <v>#N/A</v>
      </c>
    </row>
    <row r="138" spans="1:20" x14ac:dyDescent="0.35">
      <c r="A138" s="3">
        <v>125</v>
      </c>
      <c r="M138" s="7" t="e">
        <f>_xlfn.XLOOKUP($B138,Results!$A$11:$A$195,Results!$L$11:$L$195,,0)</f>
        <v>#N/A</v>
      </c>
    </row>
    <row r="139" spans="1:20" x14ac:dyDescent="0.35">
      <c r="A139" s="3">
        <v>126</v>
      </c>
      <c r="M139" s="7" t="e">
        <f>_xlfn.XLOOKUP($B139,Results!$A$11:$A$195,Results!$L$11:$L$195,,0)</f>
        <v>#N/A</v>
      </c>
    </row>
    <row r="140" spans="1:20" x14ac:dyDescent="0.35">
      <c r="A140" s="3">
        <v>127</v>
      </c>
      <c r="M140" s="7" t="e">
        <f>_xlfn.XLOOKUP($B140,Results!$A$11:$A$195,Results!$L$11:$L$195,,0)</f>
        <v>#N/A</v>
      </c>
    </row>
    <row r="141" spans="1:20" x14ac:dyDescent="0.35">
      <c r="A141" s="3">
        <v>128</v>
      </c>
      <c r="M141" s="7" t="e">
        <f>_xlfn.XLOOKUP($B141,Results!$A$11:$A$195,Results!$L$11:$L$195,,0)</f>
        <v>#N/A</v>
      </c>
    </row>
    <row r="142" spans="1:20" x14ac:dyDescent="0.35">
      <c r="A142" s="3">
        <v>129</v>
      </c>
      <c r="M142" s="7" t="e">
        <f>_xlfn.XLOOKUP($B142,Results!$A$11:$A$195,Results!$L$11:$L$195,,0)</f>
        <v>#N/A</v>
      </c>
    </row>
    <row r="143" spans="1:20" x14ac:dyDescent="0.35">
      <c r="A143" s="3">
        <v>130</v>
      </c>
      <c r="M143" s="7" t="e">
        <f>_xlfn.XLOOKUP($B143,Results!$A$11:$A$195,Results!$L$11:$L$195,,0)</f>
        <v>#N/A</v>
      </c>
    </row>
    <row r="144" spans="1:20" x14ac:dyDescent="0.35">
      <c r="A144" s="3">
        <v>131</v>
      </c>
      <c r="M144" s="7" t="e">
        <f>_xlfn.XLOOKUP($B144,Results!$A$11:$A$195,Results!$L$11:$L$195,,0)</f>
        <v>#N/A</v>
      </c>
    </row>
    <row r="145" spans="1:13" x14ac:dyDescent="0.35">
      <c r="A145" s="3">
        <v>132</v>
      </c>
      <c r="M145" s="7" t="e">
        <f>_xlfn.XLOOKUP($B145,Results!$A$11:$A$195,Results!$L$11:$L$195,,0)</f>
        <v>#N/A</v>
      </c>
    </row>
    <row r="146" spans="1:13" x14ac:dyDescent="0.35">
      <c r="A146" s="3">
        <v>133</v>
      </c>
      <c r="M146" s="7" t="e">
        <f>_xlfn.XLOOKUP($B146,Results!$A$11:$A$195,Results!$L$11:$L$195,,0)</f>
        <v>#N/A</v>
      </c>
    </row>
    <row r="147" spans="1:13" x14ac:dyDescent="0.35">
      <c r="A147" s="3">
        <v>134</v>
      </c>
      <c r="M147" s="7" t="e">
        <f>_xlfn.XLOOKUP($B147,Results!$A$11:$A$195,Results!$L$11:$L$195,,0)</f>
        <v>#N/A</v>
      </c>
    </row>
    <row r="148" spans="1:13" x14ac:dyDescent="0.35">
      <c r="A148" s="3">
        <v>135</v>
      </c>
      <c r="M148" s="7" t="e">
        <f>_xlfn.XLOOKUP($B148,Results!$A$11:$A$195,Results!$L$11:$L$195,,0)</f>
        <v>#N/A</v>
      </c>
    </row>
    <row r="149" spans="1:13" x14ac:dyDescent="0.35">
      <c r="A149" s="3">
        <v>136</v>
      </c>
      <c r="M149" s="7" t="e">
        <f>_xlfn.XLOOKUP($B149,Results!$A$11:$A$195,Results!$L$11:$L$195,,0)</f>
        <v>#N/A</v>
      </c>
    </row>
    <row r="150" spans="1:13" x14ac:dyDescent="0.35">
      <c r="A150" s="3">
        <v>137</v>
      </c>
      <c r="M150" s="7" t="e">
        <f>_xlfn.XLOOKUP($B150,Results!$A$11:$A$195,Results!$L$11:$L$195,,0)</f>
        <v>#N/A</v>
      </c>
    </row>
    <row r="151" spans="1:13" x14ac:dyDescent="0.35">
      <c r="A151" s="3">
        <v>138</v>
      </c>
      <c r="M151" s="7" t="e">
        <f>_xlfn.XLOOKUP($B151,Results!$A$11:$A$195,Results!$L$11:$L$195,,0)</f>
        <v>#N/A</v>
      </c>
    </row>
    <row r="152" spans="1:13" x14ac:dyDescent="0.35">
      <c r="A152" s="3">
        <v>139</v>
      </c>
      <c r="M152" s="7" t="e">
        <f>_xlfn.XLOOKUP($B152,Results!$A$11:$A$195,Results!$L$11:$L$195,,0)</f>
        <v>#N/A</v>
      </c>
    </row>
    <row r="153" spans="1:13" x14ac:dyDescent="0.35">
      <c r="A153" s="3">
        <v>140</v>
      </c>
      <c r="M153" s="7" t="e">
        <f>_xlfn.XLOOKUP($B153,Results!$A$11:$A$195,Results!$L$11:$L$195,,0)</f>
        <v>#N/A</v>
      </c>
    </row>
    <row r="154" spans="1:13" x14ac:dyDescent="0.35">
      <c r="A154" s="3">
        <v>141</v>
      </c>
      <c r="M154" s="7" t="e">
        <f>_xlfn.XLOOKUP($B154,Results!$A$11:$A$195,Results!$L$11:$L$195,,0)</f>
        <v>#N/A</v>
      </c>
    </row>
    <row r="155" spans="1:13" x14ac:dyDescent="0.35">
      <c r="A155" s="3">
        <v>142</v>
      </c>
      <c r="M155" s="7" t="e">
        <f>_xlfn.XLOOKUP($B155,Results!$A$11:$A$195,Results!$L$11:$L$195,,0)</f>
        <v>#N/A</v>
      </c>
    </row>
    <row r="156" spans="1:13" x14ac:dyDescent="0.35">
      <c r="A156" s="3">
        <v>143</v>
      </c>
      <c r="M156" s="7" t="e">
        <f>_xlfn.XLOOKUP($B156,Results!$A$11:$A$195,Results!$L$11:$L$195,,0)</f>
        <v>#N/A</v>
      </c>
    </row>
    <row r="157" spans="1:13" x14ac:dyDescent="0.35">
      <c r="A157" s="3">
        <v>144</v>
      </c>
      <c r="M157" s="7" t="e">
        <f>_xlfn.XLOOKUP($B157,Results!$A$11:$A$195,Results!$L$11:$L$195,,0)</f>
        <v>#N/A</v>
      </c>
    </row>
    <row r="158" spans="1:13" x14ac:dyDescent="0.35">
      <c r="A158" s="3">
        <v>145</v>
      </c>
      <c r="M158" s="7" t="e">
        <f>_xlfn.XLOOKUP($B158,Results!$A$11:$A$195,Results!$L$11:$L$195,,0)</f>
        <v>#N/A</v>
      </c>
    </row>
    <row r="159" spans="1:13" x14ac:dyDescent="0.35">
      <c r="A159" s="3">
        <v>146</v>
      </c>
      <c r="M159" s="7" t="e">
        <f>_xlfn.XLOOKUP($B159,Results!$A$11:$A$195,Results!$L$11:$L$195,,0)</f>
        <v>#N/A</v>
      </c>
    </row>
    <row r="160" spans="1:13" x14ac:dyDescent="0.35">
      <c r="A160" s="3">
        <v>147</v>
      </c>
      <c r="M160" s="7" t="e">
        <f>_xlfn.XLOOKUP($B160,Results!$A$11:$A$195,Results!$L$11:$L$195,,0)</f>
        <v>#N/A</v>
      </c>
    </row>
    <row r="161" spans="1:13" x14ac:dyDescent="0.35">
      <c r="A161" s="3">
        <v>148</v>
      </c>
      <c r="M161" s="7" t="e">
        <f>_xlfn.XLOOKUP($B161,Results!$A$11:$A$195,Results!$L$11:$L$195,,0)</f>
        <v>#N/A</v>
      </c>
    </row>
    <row r="162" spans="1:13" x14ac:dyDescent="0.35">
      <c r="A162" s="3">
        <v>149</v>
      </c>
      <c r="M162" s="7" t="e">
        <f>_xlfn.XLOOKUP($B162,Results!$A$11:$A$195,Results!$L$11:$L$195,,0)</f>
        <v>#N/A</v>
      </c>
    </row>
    <row r="163" spans="1:13" x14ac:dyDescent="0.35">
      <c r="A163" s="3">
        <v>150</v>
      </c>
      <c r="M163" s="7" t="e">
        <f>_xlfn.XLOOKUP($B163,Results!$A$11:$A$195,Results!$L$11:$L$195,,0)</f>
        <v>#N/A</v>
      </c>
    </row>
    <row r="164" spans="1:13" x14ac:dyDescent="0.35">
      <c r="A164" s="3">
        <v>151</v>
      </c>
      <c r="M164" s="7" t="e">
        <f>_xlfn.XLOOKUP($B164,Results!$A$11:$A$195,Results!$L$11:$L$195,,0)</f>
        <v>#N/A</v>
      </c>
    </row>
    <row r="165" spans="1:13" x14ac:dyDescent="0.35">
      <c r="A165" s="3">
        <v>152</v>
      </c>
      <c r="M165" s="7" t="e">
        <f>_xlfn.XLOOKUP($B165,Results!$A$11:$A$195,Results!$L$11:$L$195,,0)</f>
        <v>#N/A</v>
      </c>
    </row>
    <row r="166" spans="1:13" x14ac:dyDescent="0.35">
      <c r="A166" s="3">
        <v>153</v>
      </c>
      <c r="M166" s="7" t="e">
        <f>_xlfn.XLOOKUP($B166,Results!$A$11:$A$195,Results!$L$11:$L$195,,0)</f>
        <v>#N/A</v>
      </c>
    </row>
    <row r="167" spans="1:13" x14ac:dyDescent="0.35">
      <c r="A167" s="3">
        <v>154</v>
      </c>
      <c r="M167" s="7" t="e">
        <f>_xlfn.XLOOKUP($B167,Results!$A$11:$A$195,Results!$L$11:$L$195,,0)</f>
        <v>#N/A</v>
      </c>
    </row>
    <row r="168" spans="1:13" x14ac:dyDescent="0.35">
      <c r="A168" s="3">
        <v>155</v>
      </c>
      <c r="M168" s="7" t="e">
        <f>_xlfn.XLOOKUP($B168,Results!$A$11:$A$195,Results!$L$11:$L$195,,0)</f>
        <v>#N/A</v>
      </c>
    </row>
    <row r="169" spans="1:13" x14ac:dyDescent="0.35">
      <c r="A169" s="3">
        <v>156</v>
      </c>
      <c r="M169" s="7" t="e">
        <f>_xlfn.XLOOKUP($B169,Results!$A$11:$A$195,Results!$L$11:$L$195,,0)</f>
        <v>#N/A</v>
      </c>
    </row>
    <row r="170" spans="1:13" x14ac:dyDescent="0.35">
      <c r="A170" s="3">
        <v>157</v>
      </c>
      <c r="M170" s="7" t="e">
        <f>_xlfn.XLOOKUP($B170,Results!$A$11:$A$195,Results!$L$11:$L$195,,0)</f>
        <v>#N/A</v>
      </c>
    </row>
    <row r="171" spans="1:13" x14ac:dyDescent="0.35">
      <c r="A171" s="3">
        <v>158</v>
      </c>
      <c r="M171" s="7" t="e">
        <f>_xlfn.XLOOKUP($B171,Results!$A$11:$A$195,Results!$L$11:$L$195,,0)</f>
        <v>#N/A</v>
      </c>
    </row>
    <row r="172" spans="1:13" x14ac:dyDescent="0.35">
      <c r="A172" s="3">
        <v>159</v>
      </c>
      <c r="M172" s="7" t="e">
        <f>_xlfn.XLOOKUP($B172,Results!$A$11:$A$195,Results!$L$11:$L$195,,0)</f>
        <v>#N/A</v>
      </c>
    </row>
    <row r="173" spans="1:13" x14ac:dyDescent="0.35">
      <c r="A173" s="3">
        <v>160</v>
      </c>
      <c r="M173" s="7" t="e">
        <f>_xlfn.XLOOKUP($B173,Results!$A$11:$A$195,Results!$L$11:$L$195,,0)</f>
        <v>#N/A</v>
      </c>
    </row>
    <row r="174" spans="1:13" x14ac:dyDescent="0.35">
      <c r="A174" s="3">
        <v>161</v>
      </c>
      <c r="M174" s="7" t="e">
        <f>_xlfn.XLOOKUP($B174,Results!$A$11:$A$195,Results!$L$11:$L$195,,0)</f>
        <v>#N/A</v>
      </c>
    </row>
    <row r="175" spans="1:13" x14ac:dyDescent="0.35">
      <c r="A175" s="3">
        <v>162</v>
      </c>
      <c r="M175" s="7" t="e">
        <f>_xlfn.XLOOKUP($B175,Results!$A$11:$A$195,Results!$L$11:$L$195,,0)</f>
        <v>#N/A</v>
      </c>
    </row>
    <row r="176" spans="1:13" x14ac:dyDescent="0.35">
      <c r="A176" s="3">
        <v>163</v>
      </c>
      <c r="M176" s="7" t="e">
        <f>_xlfn.XLOOKUP($B176,Results!$A$11:$A$195,Results!$L$11:$L$195,,0)</f>
        <v>#N/A</v>
      </c>
    </row>
    <row r="177" spans="1:13" x14ac:dyDescent="0.35">
      <c r="A177" s="3">
        <v>164</v>
      </c>
      <c r="M177" s="7" t="e">
        <f>_xlfn.XLOOKUP($B177,Results!$A$11:$A$195,Results!$L$11:$L$195,,0)</f>
        <v>#N/A</v>
      </c>
    </row>
    <row r="178" spans="1:13" x14ac:dyDescent="0.35">
      <c r="A178" s="3">
        <v>165</v>
      </c>
      <c r="M178" s="7" t="e">
        <f>_xlfn.XLOOKUP($B178,Results!$A$11:$A$195,Results!$L$11:$L$195,,0)</f>
        <v>#N/A</v>
      </c>
    </row>
    <row r="179" spans="1:13" x14ac:dyDescent="0.35">
      <c r="A179" s="3">
        <v>166</v>
      </c>
      <c r="M179" s="7" t="e">
        <f>_xlfn.XLOOKUP($B179,Results!$A$11:$A$195,Results!$L$11:$L$195,,0)</f>
        <v>#N/A</v>
      </c>
    </row>
    <row r="180" spans="1:13" x14ac:dyDescent="0.35">
      <c r="A180" s="3">
        <v>167</v>
      </c>
      <c r="M180" s="7" t="e">
        <f>_xlfn.XLOOKUP($B180,Results!$A$11:$A$195,Results!$L$11:$L$195,,0)</f>
        <v>#N/A</v>
      </c>
    </row>
    <row r="181" spans="1:13" x14ac:dyDescent="0.35">
      <c r="A181" s="3">
        <v>168</v>
      </c>
      <c r="M181" s="7" t="e">
        <f>_xlfn.XLOOKUP($B181,Results!$A$11:$A$195,Results!$L$11:$L$195,,0)</f>
        <v>#N/A</v>
      </c>
    </row>
    <row r="182" spans="1:13" x14ac:dyDescent="0.35">
      <c r="A182" s="3">
        <v>169</v>
      </c>
      <c r="M182" s="7" t="e">
        <f>_xlfn.XLOOKUP($B182,Results!$A$11:$A$195,Results!$L$11:$L$195,,0)</f>
        <v>#N/A</v>
      </c>
    </row>
    <row r="183" spans="1:13" x14ac:dyDescent="0.35">
      <c r="A183" s="3">
        <v>170</v>
      </c>
      <c r="M183" s="7" t="e">
        <f>_xlfn.XLOOKUP($B183,Results!$A$11:$A$195,Results!$L$11:$L$195,,0)</f>
        <v>#N/A</v>
      </c>
    </row>
    <row r="184" spans="1:13" x14ac:dyDescent="0.35">
      <c r="A184" s="3">
        <v>171</v>
      </c>
      <c r="M184" s="7" t="e">
        <f>_xlfn.XLOOKUP($B184,Results!$A$11:$A$195,Results!$L$11:$L$195,,0)</f>
        <v>#N/A</v>
      </c>
    </row>
    <row r="185" spans="1:13" x14ac:dyDescent="0.35">
      <c r="A185" s="3">
        <v>172</v>
      </c>
      <c r="M185" s="7" t="e">
        <f>_xlfn.XLOOKUP($B185,Results!$A$11:$A$195,Results!$L$11:$L$195,,0)</f>
        <v>#N/A</v>
      </c>
    </row>
    <row r="186" spans="1:13" x14ac:dyDescent="0.35">
      <c r="A186" s="3">
        <v>173</v>
      </c>
      <c r="M186" s="7" t="e">
        <f>_xlfn.XLOOKUP($B186,Results!$A$11:$A$195,Results!$L$11:$L$195,,0)</f>
        <v>#N/A</v>
      </c>
    </row>
    <row r="187" spans="1:13" x14ac:dyDescent="0.35">
      <c r="A187" s="3">
        <v>174</v>
      </c>
      <c r="M187" s="7" t="e">
        <f>_xlfn.XLOOKUP($B187,Results!$A$11:$A$195,Results!$L$11:$L$195,,0)</f>
        <v>#N/A</v>
      </c>
    </row>
    <row r="188" spans="1:13" x14ac:dyDescent="0.35">
      <c r="A188" s="3">
        <v>175</v>
      </c>
      <c r="M188" s="7" t="e">
        <f>_xlfn.XLOOKUP($B188,Results!$A$11:$A$195,Results!$L$11:$L$195,,0)</f>
        <v>#N/A</v>
      </c>
    </row>
    <row r="189" spans="1:13" x14ac:dyDescent="0.35">
      <c r="A189" s="3">
        <v>176</v>
      </c>
      <c r="M189" s="7" t="e">
        <f>_xlfn.XLOOKUP($B189,Results!$A$11:$A$195,Results!$L$11:$L$195,,0)</f>
        <v>#N/A</v>
      </c>
    </row>
    <row r="190" spans="1:13" x14ac:dyDescent="0.35">
      <c r="A190" s="3">
        <v>177</v>
      </c>
      <c r="M190" s="7" t="e">
        <f>_xlfn.XLOOKUP($B190,Results!$A$11:$A$195,Results!$L$11:$L$195,,0)</f>
        <v>#N/A</v>
      </c>
    </row>
    <row r="191" spans="1:13" x14ac:dyDescent="0.35">
      <c r="M191" s="7" t="e">
        <f>_xlfn.XLOOKUP($B191,Results!$A$11:$A$195,Results!$L$11:$L$195,,0)</f>
        <v>#N/A</v>
      </c>
    </row>
    <row r="192" spans="1:13" x14ac:dyDescent="0.35">
      <c r="M192" s="7" t="e">
        <f>_xlfn.XLOOKUP($B192,Results!$A$11:$A$195,Results!$L$11:$L$195,,0)</f>
        <v>#N/A</v>
      </c>
    </row>
    <row r="193" spans="13:13" x14ac:dyDescent="0.35">
      <c r="M193" s="7" t="e">
        <f>_xlfn.XLOOKUP($B193,Results!$A$11:$A$195,Results!$L$11:$L$195,,0)</f>
        <v>#N/A</v>
      </c>
    </row>
    <row r="194" spans="13:13" x14ac:dyDescent="0.35">
      <c r="M194" s="7" t="e">
        <f>_xlfn.XLOOKUP($B194,Results!$A$11:$A$195,Results!$L$11:$L$195,,0)</f>
        <v>#N/A</v>
      </c>
    </row>
    <row r="195" spans="13:13" x14ac:dyDescent="0.35">
      <c r="M195" s="7" t="e">
        <f>_xlfn.XLOOKUP($B195,Results!$A$11:$A$195,Results!$L$11:$L$195,,0)</f>
        <v>#N/A</v>
      </c>
    </row>
    <row r="196" spans="13:13" x14ac:dyDescent="0.35">
      <c r="M196" s="7" t="e">
        <f>_xlfn.XLOOKUP($B196,Results!$A$11:$A$195,Results!$L$11:$L$195,,0)</f>
        <v>#N/A</v>
      </c>
    </row>
    <row r="197" spans="13:13" x14ac:dyDescent="0.35">
      <c r="M197" s="7" t="e">
        <f>_xlfn.XLOOKUP($B197,Results!$A$11:$A$195,Results!$L$11:$L$195,,0)</f>
        <v>#N/A</v>
      </c>
    </row>
    <row r="198" spans="13:13" x14ac:dyDescent="0.35">
      <c r="M198" s="7" t="e">
        <f>_xlfn.XLOOKUP($B198,Results!$A$11:$A$195,Results!$L$11:$L$195,,0)</f>
        <v>#N/A</v>
      </c>
    </row>
    <row r="199" spans="13:13" x14ac:dyDescent="0.35">
      <c r="M199" s="7" t="e">
        <f>_xlfn.XLOOKUP($B199,Results!$A$11:$A$195,Results!$L$11:$L$195,,0)</f>
        <v>#N/A</v>
      </c>
    </row>
    <row r="200" spans="13:13" x14ac:dyDescent="0.35">
      <c r="M200" s="7" t="e">
        <f>_xlfn.XLOOKUP($B200,Results!$A$11:$A$195,Results!$L$11:$L$195,,0)</f>
        <v>#N/A</v>
      </c>
    </row>
    <row r="201" spans="13:13" x14ac:dyDescent="0.35">
      <c r="M201" s="7" t="e">
        <f>_xlfn.XLOOKUP($B201,Results!$A$11:$A$195,Results!$L$11:$L$195,,0)</f>
        <v>#N/A</v>
      </c>
    </row>
    <row r="202" spans="13:13" x14ac:dyDescent="0.35">
      <c r="M202" s="7" t="e">
        <f>_xlfn.XLOOKUP($B202,Results!$A$11:$A$195,Results!$L$11:$L$195,,0)</f>
        <v>#N/A</v>
      </c>
    </row>
    <row r="203" spans="13:13" x14ac:dyDescent="0.35">
      <c r="M203" s="7" t="e">
        <f>_xlfn.XLOOKUP($B203,Results!$A$11:$A$195,Results!$L$11:$L$195,,0)</f>
        <v>#N/A</v>
      </c>
    </row>
    <row r="204" spans="13:13" x14ac:dyDescent="0.35">
      <c r="M204" s="7" t="e">
        <f>_xlfn.XLOOKUP($B204,Results!$A$11:$A$195,Results!$L$11:$L$195,,0)</f>
        <v>#N/A</v>
      </c>
    </row>
    <row r="205" spans="13:13" x14ac:dyDescent="0.35">
      <c r="M205" s="7" t="e">
        <f>_xlfn.XLOOKUP($B205,Results!$A$11:$A$195,Results!$L$11:$L$195,,0)</f>
        <v>#N/A</v>
      </c>
    </row>
    <row r="206" spans="13:13" x14ac:dyDescent="0.35">
      <c r="M206" s="7" t="e">
        <f>_xlfn.XLOOKUP($B206,Results!$A$11:$A$195,Results!$L$11:$L$195,,0)</f>
        <v>#N/A</v>
      </c>
    </row>
    <row r="207" spans="13:13" x14ac:dyDescent="0.35">
      <c r="M207" s="7" t="e">
        <f>_xlfn.XLOOKUP($B207,Results!$A$11:$A$195,Results!$L$11:$L$195,,0)</f>
        <v>#N/A</v>
      </c>
    </row>
    <row r="208" spans="13:13" x14ac:dyDescent="0.35">
      <c r="M208" s="7" t="e">
        <f>_xlfn.XLOOKUP($B208,Results!$A$11:$A$195,Results!$L$11:$L$195,,0)</f>
        <v>#N/A</v>
      </c>
    </row>
    <row r="209" spans="13:13" x14ac:dyDescent="0.35">
      <c r="M209" s="7" t="e">
        <f>_xlfn.XLOOKUP($B209,Results!$A$11:$A$195,Results!$L$11:$L$195,,0)</f>
        <v>#N/A</v>
      </c>
    </row>
    <row r="210" spans="13:13" x14ac:dyDescent="0.35">
      <c r="M210" s="7" t="e">
        <f>_xlfn.XLOOKUP($B210,Results!$A$11:$A$195,Results!$L$11:$L$195,,0)</f>
        <v>#N/A</v>
      </c>
    </row>
    <row r="211" spans="13:13" x14ac:dyDescent="0.35">
      <c r="M211" s="7" t="e">
        <f>_xlfn.XLOOKUP($B211,Results!$A$11:$A$195,Results!$L$11:$L$195,,0)</f>
        <v>#N/A</v>
      </c>
    </row>
    <row r="212" spans="13:13" x14ac:dyDescent="0.35">
      <c r="M212" s="7" t="e">
        <f>_xlfn.XLOOKUP($B212,Results!$A$11:$A$195,Results!$L$11:$L$195,,0)</f>
        <v>#N/A</v>
      </c>
    </row>
    <row r="213" spans="13:13" x14ac:dyDescent="0.35">
      <c r="M213" s="7" t="e">
        <f>_xlfn.XLOOKUP($B213,Results!$A$11:$A$195,Results!$L$11:$L$195,,0)</f>
        <v>#N/A</v>
      </c>
    </row>
    <row r="214" spans="13:13" x14ac:dyDescent="0.35">
      <c r="M214" s="7" t="e">
        <f>_xlfn.XLOOKUP($B214,Results!$A$11:$A$195,Results!$L$11:$L$195,,0)</f>
        <v>#N/A</v>
      </c>
    </row>
    <row r="215" spans="13:13" x14ac:dyDescent="0.35">
      <c r="M215" s="7" t="e">
        <f>_xlfn.XLOOKUP($B215,Results!$A$11:$A$195,Results!$L$11:$L$195,,0)</f>
        <v>#N/A</v>
      </c>
    </row>
    <row r="216" spans="13:13" x14ac:dyDescent="0.35">
      <c r="M216" s="7" t="e">
        <f>_xlfn.XLOOKUP($B216,Results!$A$11:$A$195,Results!$L$11:$L$195,,0)</f>
        <v>#N/A</v>
      </c>
    </row>
    <row r="217" spans="13:13" x14ac:dyDescent="0.35">
      <c r="M217" s="7" t="e">
        <f>_xlfn.XLOOKUP($B217,Results!$A$11:$A$195,Results!$L$11:$L$195,,0)</f>
        <v>#N/A</v>
      </c>
    </row>
    <row r="218" spans="13:13" x14ac:dyDescent="0.35">
      <c r="M218" s="7" t="e">
        <f>_xlfn.XLOOKUP($B218,Results!$A$11:$A$195,Results!$L$11:$L$195,,0)</f>
        <v>#N/A</v>
      </c>
    </row>
    <row r="219" spans="13:13" x14ac:dyDescent="0.35">
      <c r="M219" s="7" t="e">
        <f>_xlfn.XLOOKUP($B219,Results!$A$11:$A$195,Results!$L$11:$L$195,,0)</f>
        <v>#N/A</v>
      </c>
    </row>
    <row r="220" spans="13:13" x14ac:dyDescent="0.35">
      <c r="M220" s="7" t="e">
        <f>_xlfn.XLOOKUP($B220,Results!$A$11:$A$195,Results!$L$11:$L$195,,0)</f>
        <v>#N/A</v>
      </c>
    </row>
    <row r="221" spans="13:13" x14ac:dyDescent="0.35">
      <c r="M221" s="7" t="e">
        <f>_xlfn.XLOOKUP($B221,Results!$A$11:$A$195,Results!$L$11:$L$195,,0)</f>
        <v>#N/A</v>
      </c>
    </row>
    <row r="222" spans="13:13" x14ac:dyDescent="0.35">
      <c r="M222" s="7" t="e">
        <f>_xlfn.XLOOKUP($B222,Results!$A$11:$A$195,Results!$L$11:$L$195,,0)</f>
        <v>#N/A</v>
      </c>
    </row>
    <row r="223" spans="13:13" x14ac:dyDescent="0.35">
      <c r="M223" s="7" t="e">
        <f>_xlfn.XLOOKUP($B223,Results!$A$11:$A$195,Results!$L$11:$L$195,,0)</f>
        <v>#N/A</v>
      </c>
    </row>
    <row r="224" spans="13:13" x14ac:dyDescent="0.35">
      <c r="M224" s="7" t="e">
        <f>_xlfn.XLOOKUP($B224,Results!$A$11:$A$195,Results!$L$11:$L$195,,0)</f>
        <v>#N/A</v>
      </c>
    </row>
    <row r="225" spans="13:13" x14ac:dyDescent="0.35">
      <c r="M225" s="7" t="e">
        <f>_xlfn.XLOOKUP($B225,Results!$A$11:$A$195,Results!$L$11:$L$195,,0)</f>
        <v>#N/A</v>
      </c>
    </row>
    <row r="226" spans="13:13" x14ac:dyDescent="0.35">
      <c r="M226" s="7" t="e">
        <f>_xlfn.XLOOKUP($B226,Results!$A$11:$A$195,Results!$L$11:$L$195,,0)</f>
        <v>#N/A</v>
      </c>
    </row>
    <row r="227" spans="13:13" x14ac:dyDescent="0.35">
      <c r="M227" s="7" t="e">
        <f>_xlfn.XLOOKUP($B227,Results!$A$11:$A$195,Results!$L$11:$L$195,,0)</f>
        <v>#N/A</v>
      </c>
    </row>
    <row r="228" spans="13:13" x14ac:dyDescent="0.35">
      <c r="M228" s="7" t="e">
        <f>_xlfn.XLOOKUP($B228,Results!$A$11:$A$195,Results!$L$11:$L$195,,0)</f>
        <v>#N/A</v>
      </c>
    </row>
    <row r="229" spans="13:13" x14ac:dyDescent="0.35">
      <c r="M229" s="7" t="e">
        <f>_xlfn.XLOOKUP($B229,Results!$A$11:$A$195,Results!$L$11:$L$195,,0)</f>
        <v>#N/A</v>
      </c>
    </row>
    <row r="230" spans="13:13" x14ac:dyDescent="0.35">
      <c r="M230" s="7" t="e">
        <f>_xlfn.XLOOKUP($B230,Results!$A$11:$A$195,Results!$L$11:$L$195,,0)</f>
        <v>#N/A</v>
      </c>
    </row>
    <row r="231" spans="13:13" x14ac:dyDescent="0.35">
      <c r="M231" s="7" t="e">
        <f>_xlfn.XLOOKUP($B231,Results!$A$11:$A$195,Results!$L$11:$L$195,,0)</f>
        <v>#N/A</v>
      </c>
    </row>
    <row r="232" spans="13:13" x14ac:dyDescent="0.35">
      <c r="M232" s="7" t="e">
        <f>_xlfn.XLOOKUP($B232,Results!$A$11:$A$195,Results!$L$11:$L$195,,0)</f>
        <v>#N/A</v>
      </c>
    </row>
    <row r="233" spans="13:13" x14ac:dyDescent="0.35">
      <c r="M233" s="7" t="e">
        <f>_xlfn.XLOOKUP($B233,Results!$A$11:$A$195,Results!$L$11:$L$195,,0)</f>
        <v>#N/A</v>
      </c>
    </row>
    <row r="234" spans="13:13" x14ac:dyDescent="0.35">
      <c r="M234" s="7" t="e">
        <f>_xlfn.XLOOKUP($B234,Results!$A$11:$A$195,Results!$L$11:$L$195,,0)</f>
        <v>#N/A</v>
      </c>
    </row>
    <row r="235" spans="13:13" x14ac:dyDescent="0.35">
      <c r="M235" s="7" t="e">
        <f>_xlfn.XLOOKUP($B235,Results!$A$11:$A$195,Results!$L$11:$L$195,,0)</f>
        <v>#N/A</v>
      </c>
    </row>
    <row r="236" spans="13:13" x14ac:dyDescent="0.35">
      <c r="M236" s="7" t="e">
        <f>_xlfn.XLOOKUP($B236,Results!$A$11:$A$195,Results!$L$11:$L$195,,0)</f>
        <v>#N/A</v>
      </c>
    </row>
    <row r="237" spans="13:13" x14ac:dyDescent="0.35">
      <c r="M237" s="7" t="e">
        <f>_xlfn.XLOOKUP($B237,Results!$A$11:$A$195,Results!$L$11:$L$195,,0)</f>
        <v>#N/A</v>
      </c>
    </row>
    <row r="238" spans="13:13" x14ac:dyDescent="0.35">
      <c r="M238" s="7" t="e">
        <f>_xlfn.XLOOKUP($B238,Results!$A$11:$A$195,Results!$L$11:$L$195,,0)</f>
        <v>#N/A</v>
      </c>
    </row>
    <row r="239" spans="13:13" x14ac:dyDescent="0.35">
      <c r="M239" s="7" t="e">
        <f>_xlfn.XLOOKUP($B239,Results!$A$11:$A$195,Results!$L$11:$L$195,,0)</f>
        <v>#N/A</v>
      </c>
    </row>
    <row r="240" spans="13:13" x14ac:dyDescent="0.35">
      <c r="M240" s="7" t="e">
        <f>_xlfn.XLOOKUP($B240,Results!$A$11:$A$195,Results!$L$11:$L$195,,0)</f>
        <v>#N/A</v>
      </c>
    </row>
    <row r="241" spans="13:13" x14ac:dyDescent="0.35">
      <c r="M241" s="7" t="e">
        <f>_xlfn.XLOOKUP($B241,Results!$A$11:$A$195,Results!$L$11:$L$195,,0)</f>
        <v>#N/A</v>
      </c>
    </row>
    <row r="242" spans="13:13" x14ac:dyDescent="0.35">
      <c r="M242" s="7" t="e">
        <f>_xlfn.XLOOKUP($B242,Results!$A$11:$A$195,Results!$L$11:$L$195,,0)</f>
        <v>#N/A</v>
      </c>
    </row>
    <row r="243" spans="13:13" x14ac:dyDescent="0.35">
      <c r="M243" s="7" t="e">
        <f>_xlfn.XLOOKUP($B243,Results!$A$11:$A$195,Results!$L$11:$L$195,,0)</f>
        <v>#N/A</v>
      </c>
    </row>
    <row r="244" spans="13:13" x14ac:dyDescent="0.35">
      <c r="M244" s="7" t="e">
        <f>_xlfn.XLOOKUP($B244,Results!$A$11:$A$195,Results!$L$11:$L$195,,0)</f>
        <v>#N/A</v>
      </c>
    </row>
    <row r="245" spans="13:13" x14ac:dyDescent="0.35">
      <c r="M245" s="7" t="e">
        <f>_xlfn.XLOOKUP($B245,Results!$A$11:$A$195,Results!$L$11:$L$195,,0)</f>
        <v>#N/A</v>
      </c>
    </row>
    <row r="246" spans="13:13" x14ac:dyDescent="0.35">
      <c r="M246" s="7" t="e">
        <f>_xlfn.XLOOKUP($B246,Results!$A$11:$A$195,Results!$L$11:$L$195,,0)</f>
        <v>#N/A</v>
      </c>
    </row>
    <row r="247" spans="13:13" x14ac:dyDescent="0.35">
      <c r="M247" s="7" t="e">
        <f>_xlfn.XLOOKUP($B247,Results!$A$11:$A$195,Results!$L$11:$L$195,,0)</f>
        <v>#N/A</v>
      </c>
    </row>
    <row r="248" spans="13:13" x14ac:dyDescent="0.35">
      <c r="M248" s="7" t="e">
        <f>_xlfn.XLOOKUP($B248,Results!$A$11:$A$195,Results!$L$11:$L$195,,0)</f>
        <v>#N/A</v>
      </c>
    </row>
    <row r="249" spans="13:13" x14ac:dyDescent="0.35">
      <c r="M249" s="7" t="e">
        <f>_xlfn.XLOOKUP($B249,Results!$A$11:$A$195,Results!$L$11:$L$195,,0)</f>
        <v>#N/A</v>
      </c>
    </row>
    <row r="250" spans="13:13" x14ac:dyDescent="0.35">
      <c r="M250" s="7" t="e">
        <f>_xlfn.XLOOKUP($B250,Results!$A$11:$A$195,Results!$L$11:$L$195,,0)</f>
        <v>#N/A</v>
      </c>
    </row>
    <row r="251" spans="13:13" x14ac:dyDescent="0.35">
      <c r="M251" s="7" t="e">
        <f>_xlfn.XLOOKUP($B251,Results!$A$11:$A$195,Results!$L$11:$L$195,,0)</f>
        <v>#N/A</v>
      </c>
    </row>
    <row r="252" spans="13:13" x14ac:dyDescent="0.35">
      <c r="M252" s="7" t="e">
        <f>_xlfn.XLOOKUP($B252,Results!$A$11:$A$195,Results!$L$11:$L$195,,0)</f>
        <v>#N/A</v>
      </c>
    </row>
    <row r="253" spans="13:13" x14ac:dyDescent="0.35">
      <c r="M253" s="7" t="e">
        <f>_xlfn.XLOOKUP($B253,Results!$A$11:$A$195,Results!$L$11:$L$195,,0)</f>
        <v>#N/A</v>
      </c>
    </row>
    <row r="254" spans="13:13" x14ac:dyDescent="0.35">
      <c r="M254" s="7" t="e">
        <f>_xlfn.XLOOKUP($B254,Results!$A$11:$A$195,Results!$L$11:$L$195,,0)</f>
        <v>#N/A</v>
      </c>
    </row>
    <row r="255" spans="13:13" x14ac:dyDescent="0.35">
      <c r="M255" s="7" t="e">
        <f>_xlfn.XLOOKUP($B255,Results!$A$11:$A$195,Results!$L$11:$L$195,,0)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16" priority="97">
      <formula>NOT($AB14)</formula>
    </cfRule>
  </conditionalFormatting>
  <conditionalFormatting sqref="R14:AH63">
    <cfRule type="expression" dxfId="15" priority="73">
      <formula>AND(NOT($C14),$H14)</formula>
    </cfRule>
    <cfRule type="expression" dxfId="14" priority="74">
      <formula>AND($C14,$H14)</formula>
    </cfRule>
  </conditionalFormatting>
  <conditionalFormatting sqref="R14:AT62">
    <cfRule type="expression" dxfId="13" priority="16">
      <formula>AND($C14,NOT($C15))</formula>
    </cfRule>
  </conditionalFormatting>
  <conditionalFormatting sqref="R63:AT63">
    <cfRule type="expression" dxfId="12" priority="87">
      <formula>AND($C63,NOT(#REF!))</formula>
    </cfRule>
  </conditionalFormatting>
  <conditionalFormatting sqref="T14:T63">
    <cfRule type="expression" dxfId="11" priority="15">
      <formula>NOT($D14)</formula>
    </cfRule>
  </conditionalFormatting>
  <conditionalFormatting sqref="T56">
    <cfRule type="expression" dxfId="10" priority="17">
      <formula>$B56=#REF!</formula>
    </cfRule>
  </conditionalFormatting>
  <conditionalFormatting sqref="V14:V63">
    <cfRule type="expression" dxfId="9" priority="1">
      <formula>NOT(#REF!)</formula>
    </cfRule>
    <cfRule type="expression" dxfId="8" priority="2">
      <formula>#REF!</formula>
    </cfRule>
  </conditionalFormatting>
  <conditionalFormatting sqref="AF14:AF63">
    <cfRule type="expression" dxfId="7" priority="18">
      <formula>AND(AE14,AG14)</formula>
    </cfRule>
    <cfRule type="expression" dxfId="6" priority="19">
      <formula>AND(AE14,NOT(AG14))</formula>
    </cfRule>
  </conditionalFormatting>
  <conditionalFormatting sqref="AI14:AI63">
    <cfRule type="expression" dxfId="5" priority="22">
      <formula>AJ14</formula>
    </cfRule>
    <cfRule type="expression" dxfId="4" priority="23">
      <formula>NOT(AJ14)</formula>
    </cfRule>
    <cfRule type="expression" dxfId="3" priority="24">
      <formula>AK14</formula>
    </cfRule>
  </conditionalFormatting>
  <conditionalFormatting sqref="AL14:AT63">
    <cfRule type="expression" dxfId="2" priority="25">
      <formula>AL14&lt;&gt;AL$1</formula>
    </cfRule>
    <cfRule type="expression" dxfId="1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Groups!$B$2:$B$25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S11" sqref="S11"/>
    </sheetView>
  </sheetViews>
  <sheetFormatPr defaultColWidth="9.08984375" defaultRowHeight="14.5" outlineLevelCol="1" x14ac:dyDescent="0.35"/>
  <cols>
    <col min="1" max="2" width="9.08984375" style="3"/>
    <col min="3" max="3" width="5.36328125" style="3" customWidth="1"/>
    <col min="4" max="4" width="16.54296875" style="27" customWidth="1"/>
    <col min="5" max="8" width="9.08984375" style="3"/>
    <col min="9" max="14" width="9.08984375" style="59" hidden="1" customWidth="1" outlineLevel="1"/>
    <col min="15" max="15" width="19.6328125" style="3" customWidth="1" collapsed="1"/>
    <col min="16" max="16" width="13.08984375" style="3" customWidth="1"/>
    <col min="17" max="17" width="8.6328125" style="3" bestFit="1" customWidth="1"/>
    <col min="18" max="18" width="10.36328125" style="3" bestFit="1" customWidth="1"/>
    <col min="19" max="16384" width="9.08984375" style="3"/>
  </cols>
  <sheetData>
    <row r="2" spans="3:19" ht="17" x14ac:dyDescent="0.4">
      <c r="C2" s="164" t="s">
        <v>398</v>
      </c>
      <c r="D2" s="165"/>
      <c r="E2" s="165"/>
      <c r="F2" s="165"/>
      <c r="G2" s="166"/>
      <c r="H2" s="46"/>
      <c r="O2" s="167" t="s">
        <v>399</v>
      </c>
      <c r="P2" s="168"/>
      <c r="Q2" s="95"/>
      <c r="R2" s="95"/>
      <c r="S2" s="96" t="s">
        <v>57</v>
      </c>
    </row>
    <row r="3" spans="3:19" x14ac:dyDescent="0.35">
      <c r="C3" s="28"/>
      <c r="E3" s="27" t="s">
        <v>32</v>
      </c>
      <c r="F3" s="54">
        <v>144</v>
      </c>
      <c r="G3" s="40">
        <v>0.77837837837837842</v>
      </c>
      <c r="H3" s="30"/>
      <c r="I3" s="59">
        <v>1</v>
      </c>
      <c r="J3" s="59">
        <v>2734</v>
      </c>
      <c r="K3" s="59">
        <v>6</v>
      </c>
      <c r="O3" s="41" t="s">
        <v>400</v>
      </c>
      <c r="P3" s="66"/>
      <c r="Q3" s="66"/>
      <c r="R3" s="66">
        <v>97</v>
      </c>
      <c r="S3" s="42">
        <v>0.67361111111111116</v>
      </c>
    </row>
    <row r="4" spans="3:19" x14ac:dyDescent="0.35">
      <c r="C4" s="32"/>
      <c r="D4" s="38"/>
      <c r="E4" s="38" t="s">
        <v>58</v>
      </c>
      <c r="F4" s="39">
        <v>3.4027777777777777</v>
      </c>
      <c r="G4" s="36"/>
      <c r="I4" s="59">
        <v>2</v>
      </c>
      <c r="J4" s="59">
        <v>2728</v>
      </c>
      <c r="K4" s="59">
        <v>18</v>
      </c>
      <c r="O4" s="41" t="s">
        <v>401</v>
      </c>
      <c r="P4" s="66"/>
      <c r="Q4" s="66"/>
      <c r="R4" s="66">
        <v>10</v>
      </c>
      <c r="S4" s="42">
        <v>6.9444444444444448E-2</v>
      </c>
    </row>
    <row r="5" spans="3:19" x14ac:dyDescent="0.35">
      <c r="C5" s="28"/>
      <c r="E5" s="27" t="s">
        <v>59</v>
      </c>
      <c r="F5" s="54">
        <v>3</v>
      </c>
      <c r="G5" s="31"/>
      <c r="I5" s="59">
        <v>3</v>
      </c>
      <c r="J5" s="59">
        <v>2732</v>
      </c>
      <c r="K5" s="59">
        <v>3</v>
      </c>
      <c r="O5" s="41" t="s">
        <v>402</v>
      </c>
      <c r="P5" s="66"/>
      <c r="Q5" s="66"/>
      <c r="R5" s="66">
        <v>11</v>
      </c>
      <c r="S5" s="42">
        <v>7.6388888888888895E-2</v>
      </c>
    </row>
    <row r="6" spans="3:19" x14ac:dyDescent="0.35">
      <c r="C6" s="32"/>
      <c r="D6" s="38"/>
      <c r="E6" s="38" t="s">
        <v>60</v>
      </c>
      <c r="F6" s="39">
        <v>2.6666666666666665</v>
      </c>
      <c r="G6" s="36"/>
      <c r="I6" s="59">
        <v>4</v>
      </c>
      <c r="J6" s="59">
        <v>2736</v>
      </c>
      <c r="K6" s="59">
        <v>7</v>
      </c>
      <c r="O6" s="41" t="s">
        <v>403</v>
      </c>
      <c r="P6" s="66"/>
      <c r="Q6" s="66"/>
      <c r="R6" s="66">
        <v>50</v>
      </c>
      <c r="S6" s="42">
        <v>0.34722222222222221</v>
      </c>
    </row>
    <row r="7" spans="3:19" x14ac:dyDescent="0.35">
      <c r="I7" s="59">
        <v>5</v>
      </c>
      <c r="J7" s="59">
        <v>2730</v>
      </c>
      <c r="K7" s="59">
        <v>17</v>
      </c>
      <c r="O7" s="41" t="s">
        <v>404</v>
      </c>
      <c r="P7" s="66"/>
      <c r="Q7" s="66"/>
      <c r="R7" s="66">
        <v>19</v>
      </c>
      <c r="S7" s="42">
        <v>0.13194444444444445</v>
      </c>
    </row>
    <row r="8" spans="3:19" ht="17" x14ac:dyDescent="0.4">
      <c r="C8" s="164" t="s">
        <v>405</v>
      </c>
      <c r="D8" s="165"/>
      <c r="E8" s="165"/>
      <c r="F8" s="165"/>
      <c r="G8" s="166"/>
      <c r="H8" s="46"/>
      <c r="I8" s="59">
        <v>6</v>
      </c>
      <c r="J8" s="59">
        <v>2731</v>
      </c>
      <c r="K8" s="59">
        <v>2</v>
      </c>
      <c r="O8" s="41" t="s">
        <v>406</v>
      </c>
      <c r="P8" s="66"/>
      <c r="Q8" s="66"/>
      <c r="R8" s="66">
        <v>119</v>
      </c>
      <c r="S8" s="42">
        <v>0.82638888888888884</v>
      </c>
    </row>
    <row r="9" spans="3:19" x14ac:dyDescent="0.35">
      <c r="C9" s="97"/>
      <c r="D9" s="102" t="s">
        <v>61</v>
      </c>
      <c r="E9" s="99"/>
      <c r="F9" s="98" t="s">
        <v>62</v>
      </c>
      <c r="G9" s="103" t="s">
        <v>63</v>
      </c>
      <c r="I9" s="59">
        <v>7</v>
      </c>
      <c r="J9" s="59">
        <v>2729</v>
      </c>
      <c r="K9" s="59">
        <v>13</v>
      </c>
      <c r="O9" s="41" t="s">
        <v>407</v>
      </c>
      <c r="P9" s="66"/>
      <c r="Q9" s="66"/>
      <c r="R9" s="66">
        <v>42</v>
      </c>
      <c r="S9" s="42">
        <v>0.29166666666666669</v>
      </c>
    </row>
    <row r="10" spans="3:19" x14ac:dyDescent="0.35">
      <c r="C10" s="100">
        <v>1</v>
      </c>
      <c r="D10" s="47" t="s">
        <v>341</v>
      </c>
      <c r="E10" s="37"/>
      <c r="F10" s="48">
        <v>1.2487654320987653</v>
      </c>
      <c r="G10" s="49">
        <v>60</v>
      </c>
      <c r="I10" s="59">
        <v>8</v>
      </c>
      <c r="J10" s="59">
        <v>2733</v>
      </c>
      <c r="K10" s="59">
        <v>14</v>
      </c>
      <c r="O10" s="41" t="s">
        <v>408</v>
      </c>
      <c r="P10" s="66"/>
      <c r="Q10" s="66"/>
      <c r="R10" s="66">
        <v>131</v>
      </c>
      <c r="S10" s="42">
        <v>0.90972222222222221</v>
      </c>
    </row>
    <row r="11" spans="3:19" x14ac:dyDescent="0.35">
      <c r="C11" s="28">
        <v>2</v>
      </c>
      <c r="D11" s="29" t="s">
        <v>333</v>
      </c>
      <c r="F11" s="30">
        <v>1.1333743085433312</v>
      </c>
      <c r="G11" s="31">
        <v>56</v>
      </c>
      <c r="I11" s="59">
        <v>9</v>
      </c>
      <c r="J11" s="59">
        <v>2735</v>
      </c>
      <c r="K11" s="59">
        <v>1</v>
      </c>
      <c r="O11" s="43" t="s">
        <v>409</v>
      </c>
      <c r="P11" s="44"/>
      <c r="Q11" s="44"/>
      <c r="R11" s="44">
        <v>20</v>
      </c>
      <c r="S11" s="45">
        <v>0.1388888888888889</v>
      </c>
    </row>
    <row r="12" spans="3:19" x14ac:dyDescent="0.35">
      <c r="C12" s="28">
        <v>3</v>
      </c>
      <c r="D12" s="29" t="s">
        <v>365</v>
      </c>
      <c r="F12" s="30">
        <v>1.118279569892473</v>
      </c>
      <c r="G12" s="31">
        <v>56</v>
      </c>
    </row>
    <row r="13" spans="3:19" x14ac:dyDescent="0.35">
      <c r="C13" s="28">
        <v>4</v>
      </c>
      <c r="D13" s="29" t="s">
        <v>343</v>
      </c>
      <c r="F13" s="30">
        <v>1.0922107674684993</v>
      </c>
      <c r="G13" s="31">
        <v>56</v>
      </c>
    </row>
    <row r="14" spans="3:19" x14ac:dyDescent="0.35">
      <c r="C14" s="28">
        <v>5</v>
      </c>
      <c r="D14" s="29" t="s">
        <v>339</v>
      </c>
      <c r="F14" s="30">
        <v>1.2273579013116802</v>
      </c>
      <c r="G14" s="31">
        <v>54</v>
      </c>
    </row>
    <row r="15" spans="3:19" x14ac:dyDescent="0.35">
      <c r="C15" s="28">
        <v>6</v>
      </c>
      <c r="D15" s="29" t="s">
        <v>337</v>
      </c>
      <c r="F15" s="30">
        <v>1.1518825781748565</v>
      </c>
      <c r="G15" s="31">
        <v>50</v>
      </c>
      <c r="O15" s="3" t="s">
        <v>64</v>
      </c>
      <c r="P15" s="3" t="s">
        <v>65</v>
      </c>
    </row>
    <row r="16" spans="3:19" x14ac:dyDescent="0.35">
      <c r="C16" s="28">
        <v>7</v>
      </c>
      <c r="D16" s="29" t="s">
        <v>353</v>
      </c>
      <c r="F16" s="30">
        <v>1.1849357011635027</v>
      </c>
      <c r="G16" s="31">
        <v>48</v>
      </c>
      <c r="O16" s="3">
        <v>0</v>
      </c>
      <c r="P16" s="3">
        <v>1</v>
      </c>
    </row>
    <row r="17" spans="3:17" x14ac:dyDescent="0.35">
      <c r="C17" s="32">
        <v>8</v>
      </c>
      <c r="D17" s="33" t="s">
        <v>355</v>
      </c>
      <c r="E17" s="34"/>
      <c r="F17" s="35">
        <v>1.0848999393571861</v>
      </c>
      <c r="G17" s="36">
        <v>48</v>
      </c>
      <c r="O17" s="3">
        <v>1</v>
      </c>
      <c r="P17" s="3">
        <v>2</v>
      </c>
    </row>
    <row r="18" spans="3:17" x14ac:dyDescent="0.35">
      <c r="C18" s="28">
        <v>9</v>
      </c>
      <c r="D18" s="29" t="s">
        <v>347</v>
      </c>
      <c r="F18" s="30">
        <v>1.0738327904451683</v>
      </c>
      <c r="G18" s="31">
        <v>48</v>
      </c>
      <c r="O18" s="3">
        <v>2</v>
      </c>
      <c r="P18" s="3">
        <v>26</v>
      </c>
    </row>
    <row r="19" spans="3:17" x14ac:dyDescent="0.35">
      <c r="C19" s="28">
        <v>10</v>
      </c>
      <c r="D19" s="29" t="s">
        <v>349</v>
      </c>
      <c r="F19" s="30">
        <v>0.96030451332245781</v>
      </c>
      <c r="G19" s="31">
        <v>46</v>
      </c>
      <c r="O19" s="3">
        <v>3</v>
      </c>
      <c r="P19" s="3">
        <v>83</v>
      </c>
    </row>
    <row r="20" spans="3:17" x14ac:dyDescent="0.35">
      <c r="C20" s="28">
        <v>11</v>
      </c>
      <c r="D20" s="29" t="s">
        <v>345</v>
      </c>
      <c r="F20" s="30">
        <v>1.0005530973451326</v>
      </c>
      <c r="G20" s="31">
        <v>44</v>
      </c>
      <c r="O20" s="3">
        <v>4</v>
      </c>
      <c r="P20" s="3">
        <v>43</v>
      </c>
    </row>
    <row r="21" spans="3:17" x14ac:dyDescent="0.35">
      <c r="C21" s="28">
        <v>12</v>
      </c>
      <c r="D21" s="29" t="s">
        <v>363</v>
      </c>
      <c r="F21" s="30">
        <v>1.0045454545454546</v>
      </c>
      <c r="G21" s="31">
        <v>40</v>
      </c>
      <c r="O21" s="3">
        <v>5</v>
      </c>
      <c r="P21" s="3">
        <v>22</v>
      </c>
    </row>
    <row r="22" spans="3:17" x14ac:dyDescent="0.35">
      <c r="C22" s="28">
        <v>13</v>
      </c>
      <c r="D22" s="29" t="s">
        <v>361</v>
      </c>
      <c r="F22" s="30">
        <v>0.97873633049817743</v>
      </c>
      <c r="G22" s="31">
        <v>40</v>
      </c>
      <c r="O22" s="3">
        <v>6</v>
      </c>
      <c r="P22" s="3">
        <v>7</v>
      </c>
    </row>
    <row r="23" spans="3:17" x14ac:dyDescent="0.35">
      <c r="C23" s="28">
        <v>14</v>
      </c>
      <c r="D23" s="29" t="s">
        <v>357</v>
      </c>
      <c r="F23" s="30">
        <v>0.98119122257053293</v>
      </c>
      <c r="G23" s="31">
        <v>36</v>
      </c>
      <c r="O23" s="3">
        <v>7</v>
      </c>
      <c r="P23" s="3">
        <v>1</v>
      </c>
    </row>
    <row r="24" spans="3:17" x14ac:dyDescent="0.35">
      <c r="C24" s="28">
        <v>15</v>
      </c>
      <c r="D24" s="29" t="s">
        <v>331</v>
      </c>
      <c r="F24" s="30">
        <v>1.0209059233449478</v>
      </c>
      <c r="G24" s="31">
        <v>34</v>
      </c>
      <c r="O24" s="3">
        <v>8</v>
      </c>
      <c r="P24" s="3">
        <v>0</v>
      </c>
    </row>
    <row r="25" spans="3:17" x14ac:dyDescent="0.35">
      <c r="C25" s="28">
        <v>16</v>
      </c>
      <c r="D25" s="29" t="s">
        <v>335</v>
      </c>
      <c r="F25" s="30">
        <v>0.71669884169884168</v>
      </c>
      <c r="G25" s="31">
        <v>20</v>
      </c>
      <c r="O25" s="3">
        <v>9</v>
      </c>
      <c r="P25" s="3">
        <v>0</v>
      </c>
    </row>
    <row r="26" spans="3:17" x14ac:dyDescent="0.35">
      <c r="C26" s="28">
        <v>17</v>
      </c>
      <c r="D26" s="29" t="s">
        <v>359</v>
      </c>
      <c r="F26" s="30">
        <v>0.68287243532560216</v>
      </c>
      <c r="G26" s="31">
        <v>12</v>
      </c>
    </row>
    <row r="27" spans="3:17" x14ac:dyDescent="0.35">
      <c r="C27" s="32">
        <v>18</v>
      </c>
      <c r="D27" s="33" t="s">
        <v>351</v>
      </c>
      <c r="E27" s="34"/>
      <c r="F27" s="35">
        <v>0.64095371669004209</v>
      </c>
      <c r="G27" s="36">
        <v>8</v>
      </c>
    </row>
    <row r="30" spans="3:17" ht="17.5" thickBot="1" x14ac:dyDescent="0.45">
      <c r="C30" s="161" t="s">
        <v>410</v>
      </c>
      <c r="D30" s="162"/>
      <c r="E30" s="162"/>
      <c r="F30" s="162"/>
      <c r="G30" s="163"/>
      <c r="O30" s="161" t="s">
        <v>66</v>
      </c>
      <c r="P30" s="162"/>
      <c r="Q30" s="163"/>
    </row>
    <row r="31" spans="3:17" ht="29.5" thickTop="1" x14ac:dyDescent="0.35">
      <c r="C31" s="28"/>
      <c r="E31" s="51" t="s">
        <v>67</v>
      </c>
      <c r="F31" s="51" t="s">
        <v>12</v>
      </c>
      <c r="G31" s="52" t="s">
        <v>68</v>
      </c>
      <c r="I31" s="59" t="s">
        <v>69</v>
      </c>
      <c r="J31" s="59" t="s">
        <v>61</v>
      </c>
      <c r="K31" s="59" t="s">
        <v>70</v>
      </c>
      <c r="L31" s="59" t="s">
        <v>71</v>
      </c>
      <c r="M31" s="59" t="s">
        <v>72</v>
      </c>
      <c r="N31" s="59" t="s">
        <v>73</v>
      </c>
      <c r="O31" s="28" t="s">
        <v>74</v>
      </c>
      <c r="P31" s="27" t="s">
        <v>75</v>
      </c>
      <c r="Q31" s="50" t="s">
        <v>76</v>
      </c>
    </row>
    <row r="32" spans="3:17" x14ac:dyDescent="0.35">
      <c r="C32" s="100">
        <v>1</v>
      </c>
      <c r="D32" s="47" t="s">
        <v>411</v>
      </c>
      <c r="E32" s="53">
        <v>27</v>
      </c>
      <c r="F32" s="48">
        <v>0.75</v>
      </c>
      <c r="G32" s="56">
        <v>161</v>
      </c>
      <c r="I32" s="101">
        <v>1</v>
      </c>
      <c r="J32" s="60">
        <v>1</v>
      </c>
      <c r="K32" s="60">
        <v>1</v>
      </c>
      <c r="L32" s="60">
        <v>6</v>
      </c>
      <c r="M32" s="60">
        <v>2734</v>
      </c>
      <c r="N32" s="60" t="b">
        <v>1</v>
      </c>
      <c r="O32" s="100" t="s">
        <v>341</v>
      </c>
      <c r="P32" s="65">
        <v>6</v>
      </c>
      <c r="Q32" s="56">
        <v>0</v>
      </c>
    </row>
    <row r="33" spans="3:17" x14ac:dyDescent="0.35">
      <c r="C33" s="28">
        <v>2</v>
      </c>
      <c r="D33" s="29" t="s">
        <v>412</v>
      </c>
      <c r="E33" s="54">
        <v>26</v>
      </c>
      <c r="F33" s="30">
        <v>0.72222222222222221</v>
      </c>
      <c r="G33" s="57">
        <v>108</v>
      </c>
      <c r="I33" s="61">
        <v>2</v>
      </c>
      <c r="J33" s="62">
        <v>2</v>
      </c>
      <c r="K33" s="62">
        <v>1</v>
      </c>
      <c r="L33" s="62">
        <v>8</v>
      </c>
      <c r="M33" s="62">
        <v>2734</v>
      </c>
      <c r="N33" s="62" t="b">
        <v>0</v>
      </c>
      <c r="O33" s="28" t="s">
        <v>345</v>
      </c>
      <c r="P33" s="54">
        <v>15</v>
      </c>
      <c r="Q33" s="57">
        <v>3</v>
      </c>
    </row>
    <row r="34" spans="3:17" x14ac:dyDescent="0.35">
      <c r="C34" s="32">
        <v>3</v>
      </c>
      <c r="D34" s="33" t="s">
        <v>413</v>
      </c>
      <c r="E34" s="55">
        <v>26</v>
      </c>
      <c r="F34" s="35">
        <v>0.72222222222222221</v>
      </c>
      <c r="G34" s="58">
        <v>171</v>
      </c>
      <c r="I34" s="101">
        <v>3</v>
      </c>
      <c r="J34" s="60">
        <v>1</v>
      </c>
      <c r="K34" s="60">
        <v>2</v>
      </c>
      <c r="L34" s="60">
        <v>5</v>
      </c>
      <c r="M34" s="60">
        <v>2728</v>
      </c>
      <c r="N34" s="60" t="b">
        <v>0</v>
      </c>
      <c r="O34" s="100" t="s">
        <v>339</v>
      </c>
      <c r="P34" s="65">
        <v>6</v>
      </c>
      <c r="Q34" s="56">
        <v>0</v>
      </c>
    </row>
    <row r="35" spans="3:17" x14ac:dyDescent="0.35">
      <c r="C35" s="100">
        <v>4</v>
      </c>
      <c r="D35" s="47" t="s">
        <v>414</v>
      </c>
      <c r="E35" s="65">
        <v>25</v>
      </c>
      <c r="F35" s="48">
        <v>0.69444444444444442</v>
      </c>
      <c r="G35" s="56">
        <v>104</v>
      </c>
      <c r="I35" s="63">
        <v>4</v>
      </c>
      <c r="J35" s="64">
        <v>2</v>
      </c>
      <c r="K35" s="64">
        <v>2</v>
      </c>
      <c r="L35" s="64">
        <v>18</v>
      </c>
      <c r="M35" s="64">
        <v>2728</v>
      </c>
      <c r="N35" s="64" t="b">
        <v>1</v>
      </c>
      <c r="O35" s="32" t="s">
        <v>365</v>
      </c>
      <c r="P35" s="55">
        <v>0</v>
      </c>
      <c r="Q35" s="58">
        <v>0</v>
      </c>
    </row>
    <row r="36" spans="3:17" x14ac:dyDescent="0.35">
      <c r="C36" s="28">
        <v>5</v>
      </c>
      <c r="D36" s="29" t="s">
        <v>415</v>
      </c>
      <c r="E36" s="54">
        <v>25</v>
      </c>
      <c r="F36" s="30">
        <v>0.69444444444444442</v>
      </c>
      <c r="G36" s="57">
        <v>105</v>
      </c>
      <c r="I36" s="61">
        <v>5</v>
      </c>
      <c r="J36" s="62">
        <v>1</v>
      </c>
      <c r="K36" s="62">
        <v>3</v>
      </c>
      <c r="L36" s="62">
        <v>15</v>
      </c>
      <c r="M36" s="62">
        <v>2732</v>
      </c>
      <c r="N36" s="62" t="b">
        <v>0</v>
      </c>
      <c r="O36" s="28" t="s">
        <v>359</v>
      </c>
      <c r="P36" s="54">
        <v>9</v>
      </c>
      <c r="Q36" s="57">
        <v>0</v>
      </c>
    </row>
    <row r="37" spans="3:17" x14ac:dyDescent="0.35">
      <c r="C37" s="28">
        <v>6</v>
      </c>
      <c r="D37" s="29" t="s">
        <v>416</v>
      </c>
      <c r="E37" s="54">
        <v>25</v>
      </c>
      <c r="F37" s="30">
        <v>0.69444444444444442</v>
      </c>
      <c r="G37" s="57">
        <v>189</v>
      </c>
      <c r="I37" s="61">
        <v>6</v>
      </c>
      <c r="J37" s="62">
        <v>2</v>
      </c>
      <c r="K37" s="62">
        <v>3</v>
      </c>
      <c r="L37" s="62">
        <v>3</v>
      </c>
      <c r="M37" s="62">
        <v>2732</v>
      </c>
      <c r="N37" s="62" t="b">
        <v>1</v>
      </c>
      <c r="O37" s="28" t="s">
        <v>335</v>
      </c>
      <c r="P37" s="54">
        <v>1</v>
      </c>
      <c r="Q37" s="57">
        <v>2</v>
      </c>
    </row>
    <row r="38" spans="3:17" x14ac:dyDescent="0.35">
      <c r="C38" s="28">
        <v>7</v>
      </c>
      <c r="D38" s="29" t="s">
        <v>417</v>
      </c>
      <c r="E38" s="54">
        <v>24</v>
      </c>
      <c r="F38" s="30">
        <v>0.66666666666666663</v>
      </c>
      <c r="G38" s="57">
        <v>96</v>
      </c>
      <c r="I38" s="101">
        <v>7</v>
      </c>
      <c r="J38" s="60">
        <v>1</v>
      </c>
      <c r="K38" s="60">
        <v>4</v>
      </c>
      <c r="L38" s="60">
        <v>4</v>
      </c>
      <c r="M38" s="60">
        <v>2736</v>
      </c>
      <c r="N38" s="60" t="b">
        <v>0</v>
      </c>
      <c r="O38" s="100" t="s">
        <v>337</v>
      </c>
      <c r="P38" s="65">
        <v>0</v>
      </c>
      <c r="Q38" s="56">
        <v>0</v>
      </c>
    </row>
    <row r="39" spans="3:17" x14ac:dyDescent="0.35">
      <c r="C39" s="28">
        <v>8</v>
      </c>
      <c r="D39" s="29" t="s">
        <v>418</v>
      </c>
      <c r="E39" s="54">
        <v>24</v>
      </c>
      <c r="F39" s="30">
        <v>0.66666666666666663</v>
      </c>
      <c r="G39" s="57">
        <v>141</v>
      </c>
      <c r="I39" s="63">
        <v>8</v>
      </c>
      <c r="J39" s="64">
        <v>2</v>
      </c>
      <c r="K39" s="64">
        <v>4</v>
      </c>
      <c r="L39" s="64">
        <v>7</v>
      </c>
      <c r="M39" s="64">
        <v>2736</v>
      </c>
      <c r="N39" s="64" t="b">
        <v>1</v>
      </c>
      <c r="O39" s="32" t="s">
        <v>343</v>
      </c>
      <c r="P39" s="55">
        <v>11</v>
      </c>
      <c r="Q39" s="58">
        <v>1</v>
      </c>
    </row>
    <row r="40" spans="3:17" x14ac:dyDescent="0.35">
      <c r="C40" s="28">
        <v>9</v>
      </c>
      <c r="D40" s="29" t="s">
        <v>419</v>
      </c>
      <c r="E40" s="54">
        <v>24</v>
      </c>
      <c r="F40" s="30">
        <v>0.66666666666666663</v>
      </c>
      <c r="G40" s="57">
        <v>204</v>
      </c>
      <c r="I40" s="61">
        <v>9</v>
      </c>
      <c r="J40" s="62">
        <v>1</v>
      </c>
      <c r="K40" s="62">
        <v>5</v>
      </c>
      <c r="L40" s="62">
        <v>10</v>
      </c>
      <c r="M40" s="62">
        <v>2730</v>
      </c>
      <c r="N40" s="62" t="b">
        <v>0</v>
      </c>
      <c r="O40" s="28" t="s">
        <v>349</v>
      </c>
      <c r="P40" s="54">
        <v>10</v>
      </c>
      <c r="Q40" s="57">
        <v>1</v>
      </c>
    </row>
    <row r="41" spans="3:17" x14ac:dyDescent="0.35">
      <c r="C41" s="28">
        <v>10</v>
      </c>
      <c r="D41" s="29" t="s">
        <v>420</v>
      </c>
      <c r="E41" s="54">
        <v>24</v>
      </c>
      <c r="F41" s="30">
        <v>0.66666666666666663</v>
      </c>
      <c r="G41" s="57">
        <v>205</v>
      </c>
      <c r="I41" s="61">
        <v>10</v>
      </c>
      <c r="J41" s="62">
        <v>2</v>
      </c>
      <c r="K41" s="62">
        <v>5</v>
      </c>
      <c r="L41" s="62">
        <v>17</v>
      </c>
      <c r="M41" s="62">
        <v>2730</v>
      </c>
      <c r="N41" s="62" t="b">
        <v>1</v>
      </c>
      <c r="O41" s="28" t="s">
        <v>363</v>
      </c>
      <c r="P41" s="54">
        <v>0</v>
      </c>
      <c r="Q41" s="57">
        <v>0</v>
      </c>
    </row>
    <row r="42" spans="3:17" x14ac:dyDescent="0.35">
      <c r="C42" s="28">
        <v>11</v>
      </c>
      <c r="D42" s="29" t="s">
        <v>421</v>
      </c>
      <c r="E42" s="54">
        <v>24</v>
      </c>
      <c r="F42" s="30">
        <v>0.66666666666666663</v>
      </c>
      <c r="G42" s="57">
        <v>254</v>
      </c>
      <c r="I42" s="101">
        <v>11</v>
      </c>
      <c r="J42" s="60">
        <v>1</v>
      </c>
      <c r="K42" s="60">
        <v>6</v>
      </c>
      <c r="L42" s="60">
        <v>16</v>
      </c>
      <c r="M42" s="60">
        <v>2731</v>
      </c>
      <c r="N42" s="60" t="b">
        <v>0</v>
      </c>
      <c r="O42" s="100" t="s">
        <v>361</v>
      </c>
      <c r="P42" s="65">
        <v>3</v>
      </c>
      <c r="Q42" s="56">
        <v>6</v>
      </c>
    </row>
    <row r="43" spans="3:17" x14ac:dyDescent="0.35">
      <c r="C43" s="28">
        <v>12</v>
      </c>
      <c r="D43" s="29" t="s">
        <v>422</v>
      </c>
      <c r="E43" s="54">
        <v>24</v>
      </c>
      <c r="F43" s="30">
        <v>0.66666666666666663</v>
      </c>
      <c r="G43" s="57">
        <v>273</v>
      </c>
      <c r="I43" s="63">
        <v>12</v>
      </c>
      <c r="J43" s="64">
        <v>2</v>
      </c>
      <c r="K43" s="64">
        <v>6</v>
      </c>
      <c r="L43" s="64">
        <v>2</v>
      </c>
      <c r="M43" s="64">
        <v>2731</v>
      </c>
      <c r="N43" s="64" t="b">
        <v>1</v>
      </c>
      <c r="O43" s="32" t="s">
        <v>333</v>
      </c>
      <c r="P43" s="55">
        <v>0</v>
      </c>
      <c r="Q43" s="58">
        <v>0</v>
      </c>
    </row>
    <row r="44" spans="3:17" x14ac:dyDescent="0.35">
      <c r="C44" s="28">
        <v>13</v>
      </c>
      <c r="D44" s="29" t="s">
        <v>423</v>
      </c>
      <c r="E44" s="54">
        <v>24</v>
      </c>
      <c r="F44" s="30">
        <v>0.66666666666666663</v>
      </c>
      <c r="G44" s="57">
        <v>408</v>
      </c>
      <c r="I44" s="61">
        <v>13</v>
      </c>
      <c r="J44" s="62">
        <v>1</v>
      </c>
      <c r="K44" s="62">
        <v>7</v>
      </c>
      <c r="L44" s="62">
        <v>9</v>
      </c>
      <c r="M44" s="62">
        <v>2729</v>
      </c>
      <c r="N44" s="62" t="b">
        <v>0</v>
      </c>
      <c r="O44" s="28" t="s">
        <v>347</v>
      </c>
      <c r="P44" s="54">
        <v>17</v>
      </c>
      <c r="Q44" s="57">
        <v>1</v>
      </c>
    </row>
    <row r="45" spans="3:17" x14ac:dyDescent="0.35">
      <c r="C45" s="28">
        <v>14</v>
      </c>
      <c r="D45" s="29" t="s">
        <v>424</v>
      </c>
      <c r="E45" s="54">
        <v>24</v>
      </c>
      <c r="F45" s="30">
        <v>0.66666666666666663</v>
      </c>
      <c r="G45" s="57">
        <v>716</v>
      </c>
      <c r="I45" s="61">
        <v>14</v>
      </c>
      <c r="J45" s="62">
        <v>2</v>
      </c>
      <c r="K45" s="62">
        <v>7</v>
      </c>
      <c r="L45" s="62">
        <v>13</v>
      </c>
      <c r="M45" s="62">
        <v>2729</v>
      </c>
      <c r="N45" s="62" t="b">
        <v>1</v>
      </c>
      <c r="O45" s="28" t="s">
        <v>355</v>
      </c>
      <c r="P45" s="54">
        <v>11</v>
      </c>
      <c r="Q45" s="57">
        <v>7</v>
      </c>
    </row>
    <row r="46" spans="3:17" x14ac:dyDescent="0.35">
      <c r="C46" s="28">
        <v>15</v>
      </c>
      <c r="D46" s="29" t="s">
        <v>425</v>
      </c>
      <c r="E46" s="54">
        <v>24</v>
      </c>
      <c r="F46" s="30">
        <v>0.66666666666666663</v>
      </c>
      <c r="G46" s="57">
        <v>716</v>
      </c>
      <c r="I46" s="101">
        <v>15</v>
      </c>
      <c r="J46" s="60">
        <v>1</v>
      </c>
      <c r="K46" s="60">
        <v>8</v>
      </c>
      <c r="L46" s="60">
        <v>11</v>
      </c>
      <c r="M46" s="60">
        <v>2733</v>
      </c>
      <c r="N46" s="60" t="b">
        <v>0</v>
      </c>
      <c r="O46" s="100" t="s">
        <v>351</v>
      </c>
      <c r="P46" s="65">
        <v>2</v>
      </c>
      <c r="Q46" s="56">
        <v>8</v>
      </c>
    </row>
    <row r="47" spans="3:17" x14ac:dyDescent="0.35">
      <c r="C47" s="28">
        <v>16</v>
      </c>
      <c r="D47" s="29" t="s">
        <v>426</v>
      </c>
      <c r="E47" s="54">
        <v>24</v>
      </c>
      <c r="F47" s="30">
        <v>0.66666666666666663</v>
      </c>
      <c r="G47" s="57">
        <v>716</v>
      </c>
      <c r="I47" s="63">
        <v>16</v>
      </c>
      <c r="J47" s="64">
        <v>2</v>
      </c>
      <c r="K47" s="64">
        <v>8</v>
      </c>
      <c r="L47" s="64">
        <v>14</v>
      </c>
      <c r="M47" s="64">
        <v>2733</v>
      </c>
      <c r="N47" s="64" t="b">
        <v>1</v>
      </c>
      <c r="O47" s="32" t="s">
        <v>357</v>
      </c>
      <c r="P47" s="55">
        <v>10</v>
      </c>
      <c r="Q47" s="58">
        <v>0</v>
      </c>
    </row>
    <row r="48" spans="3:17" x14ac:dyDescent="0.35">
      <c r="C48" s="28">
        <v>17</v>
      </c>
      <c r="D48" s="29" t="s">
        <v>427</v>
      </c>
      <c r="E48" s="54">
        <v>24</v>
      </c>
      <c r="F48" s="30">
        <v>0.66666666666666663</v>
      </c>
      <c r="G48" s="57">
        <v>716</v>
      </c>
      <c r="I48" s="61">
        <v>17</v>
      </c>
      <c r="J48" s="62">
        <v>1</v>
      </c>
      <c r="K48" s="62">
        <v>9</v>
      </c>
      <c r="L48" s="62">
        <v>1</v>
      </c>
      <c r="M48" s="62">
        <v>2735</v>
      </c>
      <c r="N48" s="62" t="b">
        <v>1</v>
      </c>
      <c r="O48" s="28" t="s">
        <v>331</v>
      </c>
      <c r="P48" s="54">
        <v>0</v>
      </c>
      <c r="Q48" s="57">
        <v>0</v>
      </c>
    </row>
    <row r="49" spans="3:18" x14ac:dyDescent="0.35">
      <c r="C49" s="28">
        <v>18</v>
      </c>
      <c r="D49" s="29" t="s">
        <v>428</v>
      </c>
      <c r="E49" s="54">
        <v>24</v>
      </c>
      <c r="F49" s="30">
        <v>0.66666666666666663</v>
      </c>
      <c r="G49" s="57">
        <v>716</v>
      </c>
      <c r="I49" s="63">
        <v>18</v>
      </c>
      <c r="J49" s="64">
        <v>2</v>
      </c>
      <c r="K49" s="64">
        <v>9</v>
      </c>
      <c r="L49" s="64">
        <v>12</v>
      </c>
      <c r="M49" s="64">
        <v>2735</v>
      </c>
      <c r="N49" s="64" t="b">
        <v>0</v>
      </c>
      <c r="O49" s="32" t="s">
        <v>353</v>
      </c>
      <c r="P49" s="55">
        <v>6</v>
      </c>
      <c r="Q49" s="58">
        <v>0</v>
      </c>
    </row>
    <row r="50" spans="3:18" x14ac:dyDescent="0.35">
      <c r="C50" s="28">
        <v>19</v>
      </c>
      <c r="D50" s="29" t="s">
        <v>429</v>
      </c>
      <c r="E50" s="54">
        <v>23</v>
      </c>
      <c r="F50" s="30">
        <v>0.63888888888888884</v>
      </c>
      <c r="G50" s="57">
        <v>71</v>
      </c>
    </row>
    <row r="51" spans="3:18" x14ac:dyDescent="0.35">
      <c r="C51" s="32">
        <v>20</v>
      </c>
      <c r="D51" s="33" t="s">
        <v>430</v>
      </c>
      <c r="E51" s="55">
        <v>23</v>
      </c>
      <c r="F51" s="35">
        <v>0.63888888888888884</v>
      </c>
      <c r="G51" s="58">
        <v>115</v>
      </c>
    </row>
    <row r="53" spans="3:18" ht="17.5" thickBot="1" x14ac:dyDescent="0.45">
      <c r="D53" s="161" t="s">
        <v>374</v>
      </c>
      <c r="E53" s="162"/>
      <c r="F53" s="163"/>
      <c r="O53" s="161" t="s">
        <v>77</v>
      </c>
      <c r="P53" s="162"/>
      <c r="Q53" s="162"/>
      <c r="R53" s="163"/>
    </row>
    <row r="54" spans="3:18" ht="16.5" customHeight="1" thickTop="1" x14ac:dyDescent="0.35">
      <c r="D54" s="114" t="s">
        <v>9</v>
      </c>
      <c r="E54" s="115" t="s">
        <v>373</v>
      </c>
      <c r="F54" s="116" t="s">
        <v>12</v>
      </c>
      <c r="O54" s="122"/>
      <c r="P54" s="123" t="s">
        <v>78</v>
      </c>
      <c r="Q54" s="124">
        <v>0</v>
      </c>
      <c r="R54" s="125"/>
    </row>
    <row r="55" spans="3:18" x14ac:dyDescent="0.35">
      <c r="D55" s="117" t="s">
        <v>87</v>
      </c>
      <c r="E55" s="3">
        <v>108</v>
      </c>
      <c r="F55" s="118">
        <v>0.59901000000000004</v>
      </c>
      <c r="O55" s="32"/>
      <c r="P55" s="38" t="s">
        <v>79</v>
      </c>
      <c r="Q55" s="34">
        <v>0</v>
      </c>
      <c r="R55" s="36"/>
    </row>
    <row r="56" spans="3:18" x14ac:dyDescent="0.35">
      <c r="D56" s="119" t="s">
        <v>82</v>
      </c>
      <c r="E56" s="34">
        <v>72</v>
      </c>
      <c r="F56" s="120">
        <v>0.59281300000000003</v>
      </c>
      <c r="O56" s="126" t="s">
        <v>61</v>
      </c>
      <c r="P56" s="115" t="s">
        <v>65</v>
      </c>
      <c r="Q56" s="127"/>
      <c r="R56" s="128" t="s">
        <v>80</v>
      </c>
    </row>
    <row r="57" spans="3:18" x14ac:dyDescent="0.35">
      <c r="N57" s="59" t="s">
        <v>332</v>
      </c>
      <c r="O57" s="28" t="s">
        <v>331</v>
      </c>
      <c r="P57" s="67">
        <v>0</v>
      </c>
      <c r="Q57" s="68" t="s">
        <v>1</v>
      </c>
      <c r="R57" s="57">
        <v>0</v>
      </c>
    </row>
    <row r="58" spans="3:18" x14ac:dyDescent="0.35">
      <c r="N58" s="59" t="s">
        <v>340</v>
      </c>
      <c r="O58" s="28" t="s">
        <v>339</v>
      </c>
      <c r="P58" s="67">
        <v>0</v>
      </c>
      <c r="Q58" s="68" t="s">
        <v>1</v>
      </c>
      <c r="R58" s="57">
        <v>0</v>
      </c>
    </row>
    <row r="59" spans="3:18" ht="17.5" thickBot="1" x14ac:dyDescent="0.45">
      <c r="D59" s="161" t="s">
        <v>375</v>
      </c>
      <c r="E59" s="162"/>
      <c r="F59" s="163"/>
      <c r="N59" s="59" t="s">
        <v>348</v>
      </c>
      <c r="O59" s="28" t="s">
        <v>347</v>
      </c>
      <c r="P59" s="67">
        <v>0</v>
      </c>
      <c r="Q59" s="68" t="s">
        <v>1</v>
      </c>
      <c r="R59" s="57">
        <v>0</v>
      </c>
    </row>
    <row r="60" spans="3:18" ht="17.25" customHeight="1" thickTop="1" x14ac:dyDescent="0.35">
      <c r="D60" s="121" t="s">
        <v>8</v>
      </c>
      <c r="E60" s="115" t="s">
        <v>373</v>
      </c>
      <c r="F60" s="116" t="s">
        <v>12</v>
      </c>
      <c r="N60" s="59" t="s">
        <v>346</v>
      </c>
      <c r="O60" s="28" t="s">
        <v>345</v>
      </c>
      <c r="P60" s="67">
        <v>0</v>
      </c>
      <c r="Q60" s="68" t="s">
        <v>1</v>
      </c>
      <c r="R60" s="57">
        <v>0</v>
      </c>
    </row>
    <row r="61" spans="3:18" x14ac:dyDescent="0.35">
      <c r="D61" s="117" t="s">
        <v>83</v>
      </c>
      <c r="E61" s="3">
        <v>129</v>
      </c>
      <c r="F61" s="118">
        <v>0.59755499999999995</v>
      </c>
      <c r="N61" s="59" t="s">
        <v>350</v>
      </c>
      <c r="O61" s="28" t="s">
        <v>349</v>
      </c>
      <c r="P61" s="67">
        <v>0</v>
      </c>
      <c r="Q61" s="68" t="s">
        <v>1</v>
      </c>
      <c r="R61" s="57">
        <v>0</v>
      </c>
    </row>
    <row r="62" spans="3:18" x14ac:dyDescent="0.35">
      <c r="D62" s="119" t="s">
        <v>81</v>
      </c>
      <c r="E62" s="34">
        <v>54</v>
      </c>
      <c r="F62" s="120">
        <v>0.58984899999999996</v>
      </c>
      <c r="N62" s="59" t="s">
        <v>338</v>
      </c>
      <c r="O62" s="28" t="s">
        <v>337</v>
      </c>
      <c r="P62" s="67">
        <v>0</v>
      </c>
      <c r="Q62" s="68" t="s">
        <v>1</v>
      </c>
      <c r="R62" s="57">
        <v>0</v>
      </c>
    </row>
    <row r="63" spans="3:18" x14ac:dyDescent="0.35">
      <c r="N63" s="59" t="s">
        <v>344</v>
      </c>
      <c r="O63" s="28" t="s">
        <v>343</v>
      </c>
      <c r="P63" s="67">
        <v>0</v>
      </c>
      <c r="Q63" s="68" t="s">
        <v>1</v>
      </c>
      <c r="R63" s="57">
        <v>0</v>
      </c>
    </row>
    <row r="64" spans="3:18" ht="17.5" thickBot="1" x14ac:dyDescent="0.45">
      <c r="D64" s="161" t="s">
        <v>376</v>
      </c>
      <c r="E64" s="162"/>
      <c r="F64" s="163"/>
      <c r="N64" s="59" t="s">
        <v>364</v>
      </c>
      <c r="O64" s="28" t="s">
        <v>363</v>
      </c>
      <c r="P64" s="67">
        <v>0</v>
      </c>
      <c r="Q64" s="68" t="s">
        <v>1</v>
      </c>
      <c r="R64" s="57">
        <v>0</v>
      </c>
    </row>
    <row r="65" spans="4:18" ht="15" thickTop="1" x14ac:dyDescent="0.35">
      <c r="D65" s="121" t="s">
        <v>61</v>
      </c>
      <c r="E65" s="115" t="s">
        <v>373</v>
      </c>
      <c r="F65" s="116" t="s">
        <v>12</v>
      </c>
      <c r="N65" s="59" t="s">
        <v>366</v>
      </c>
      <c r="O65" s="28" t="s">
        <v>365</v>
      </c>
      <c r="P65" s="67">
        <v>0</v>
      </c>
      <c r="Q65" s="68" t="s">
        <v>1</v>
      </c>
      <c r="R65" s="57">
        <v>0</v>
      </c>
    </row>
    <row r="66" spans="4:18" x14ac:dyDescent="0.35">
      <c r="D66" s="130" t="s">
        <v>353</v>
      </c>
      <c r="E66" s="131">
        <v>6</v>
      </c>
      <c r="F66" s="132">
        <v>0.61904700000000001</v>
      </c>
      <c r="N66" s="59" t="s">
        <v>356</v>
      </c>
      <c r="O66" s="28" t="s">
        <v>355</v>
      </c>
      <c r="P66" s="67">
        <v>0</v>
      </c>
      <c r="Q66" s="68" t="s">
        <v>1</v>
      </c>
      <c r="R66" s="57">
        <v>0</v>
      </c>
    </row>
    <row r="67" spans="4:18" x14ac:dyDescent="0.35">
      <c r="D67" s="117" t="s">
        <v>349</v>
      </c>
      <c r="E67" s="54">
        <v>13</v>
      </c>
      <c r="F67" s="118">
        <v>0.60805799999999999</v>
      </c>
      <c r="N67" s="59" t="s">
        <v>362</v>
      </c>
      <c r="O67" s="28" t="s">
        <v>361</v>
      </c>
      <c r="P67" s="67">
        <v>0</v>
      </c>
      <c r="Q67" s="68" t="s">
        <v>1</v>
      </c>
      <c r="R67" s="57">
        <v>0</v>
      </c>
    </row>
    <row r="68" spans="4:18" x14ac:dyDescent="0.35">
      <c r="D68" s="117" t="s">
        <v>345</v>
      </c>
      <c r="E68" s="54">
        <v>22</v>
      </c>
      <c r="F68" s="118">
        <v>0.60413600000000001</v>
      </c>
      <c r="N68" s="59" t="s">
        <v>360</v>
      </c>
      <c r="O68" s="28" t="s">
        <v>359</v>
      </c>
      <c r="P68" s="67">
        <v>0</v>
      </c>
      <c r="Q68" s="68" t="s">
        <v>1</v>
      </c>
      <c r="R68" s="57">
        <v>0</v>
      </c>
    </row>
    <row r="69" spans="4:18" x14ac:dyDescent="0.35">
      <c r="D69" s="117" t="s">
        <v>343</v>
      </c>
      <c r="E69" s="54">
        <v>14</v>
      </c>
      <c r="F69" s="118">
        <v>0.599773</v>
      </c>
      <c r="N69" s="59" t="s">
        <v>334</v>
      </c>
      <c r="O69" s="28" t="s">
        <v>333</v>
      </c>
      <c r="P69" s="67">
        <v>0</v>
      </c>
      <c r="Q69" s="68" t="s">
        <v>1</v>
      </c>
      <c r="R69" s="57">
        <v>0</v>
      </c>
    </row>
    <row r="70" spans="4:18" x14ac:dyDescent="0.35">
      <c r="D70" s="117" t="s">
        <v>341</v>
      </c>
      <c r="E70" s="54">
        <v>6</v>
      </c>
      <c r="F70" s="118">
        <v>0.59964700000000004</v>
      </c>
      <c r="N70" s="59" t="s">
        <v>352</v>
      </c>
      <c r="O70" s="28" t="s">
        <v>351</v>
      </c>
      <c r="P70" s="67">
        <v>0</v>
      </c>
      <c r="Q70" s="68" t="s">
        <v>1</v>
      </c>
      <c r="R70" s="57">
        <v>0</v>
      </c>
    </row>
    <row r="71" spans="4:18" x14ac:dyDescent="0.35">
      <c r="D71" s="117" t="s">
        <v>339</v>
      </c>
      <c r="E71" s="54">
        <v>8</v>
      </c>
      <c r="F71" s="118">
        <v>0.59854399999999996</v>
      </c>
      <c r="N71" s="59" t="s">
        <v>358</v>
      </c>
      <c r="O71" s="28" t="s">
        <v>357</v>
      </c>
      <c r="P71" s="67">
        <v>0</v>
      </c>
      <c r="Q71" s="68" t="s">
        <v>1</v>
      </c>
      <c r="R71" s="57">
        <v>0</v>
      </c>
    </row>
    <row r="72" spans="4:18" x14ac:dyDescent="0.35">
      <c r="D72" s="117" t="s">
        <v>331</v>
      </c>
      <c r="E72" s="54">
        <v>2</v>
      </c>
      <c r="F72" s="118">
        <v>0.59788300000000005</v>
      </c>
      <c r="N72" s="59" t="s">
        <v>342</v>
      </c>
      <c r="O72" s="28" t="s">
        <v>341</v>
      </c>
      <c r="P72" s="67">
        <v>0</v>
      </c>
      <c r="Q72" s="68" t="s">
        <v>1</v>
      </c>
      <c r="R72" s="57">
        <v>0</v>
      </c>
    </row>
    <row r="73" spans="4:18" x14ac:dyDescent="0.35">
      <c r="D73" s="117" t="s">
        <v>347</v>
      </c>
      <c r="E73" s="54">
        <v>26</v>
      </c>
      <c r="F73" s="118">
        <v>0.59747600000000001</v>
      </c>
      <c r="N73" s="59" t="s">
        <v>336</v>
      </c>
      <c r="O73" s="28" t="s">
        <v>335</v>
      </c>
      <c r="P73" s="67">
        <v>0</v>
      </c>
      <c r="Q73" s="68" t="s">
        <v>1</v>
      </c>
      <c r="R73" s="57">
        <v>0</v>
      </c>
    </row>
    <row r="74" spans="4:18" x14ac:dyDescent="0.35">
      <c r="D74" s="117" t="s">
        <v>355</v>
      </c>
      <c r="E74" s="54">
        <v>21</v>
      </c>
      <c r="F74" s="118">
        <v>0.59561600000000003</v>
      </c>
      <c r="N74" s="59" t="s">
        <v>354</v>
      </c>
      <c r="O74" s="32" t="s">
        <v>353</v>
      </c>
      <c r="P74" s="69">
        <v>0</v>
      </c>
      <c r="Q74" s="70" t="s">
        <v>1</v>
      </c>
      <c r="R74" s="58">
        <v>0</v>
      </c>
    </row>
    <row r="75" spans="4:18" x14ac:dyDescent="0.35">
      <c r="D75" s="117" t="s">
        <v>357</v>
      </c>
      <c r="E75" s="54">
        <v>12</v>
      </c>
      <c r="F75" s="118">
        <v>0.59170999999999996</v>
      </c>
    </row>
    <row r="76" spans="4:18" x14ac:dyDescent="0.35">
      <c r="D76" s="117" t="s">
        <v>359</v>
      </c>
      <c r="E76" s="54">
        <v>12</v>
      </c>
      <c r="F76" s="118">
        <v>0.58906499999999995</v>
      </c>
    </row>
    <row r="77" spans="4:18" x14ac:dyDescent="0.35">
      <c r="D77" s="117" t="s">
        <v>335</v>
      </c>
      <c r="E77" s="54">
        <v>3</v>
      </c>
      <c r="F77" s="118">
        <v>0.58906499999999995</v>
      </c>
    </row>
    <row r="78" spans="4:18" x14ac:dyDescent="0.35">
      <c r="D78" s="117" t="s">
        <v>333</v>
      </c>
      <c r="E78" s="54">
        <v>1</v>
      </c>
      <c r="F78" s="118">
        <v>0.58730099999999996</v>
      </c>
    </row>
    <row r="79" spans="4:18" x14ac:dyDescent="0.35">
      <c r="D79" s="117" t="s">
        <v>361</v>
      </c>
      <c r="E79" s="54">
        <v>11</v>
      </c>
      <c r="F79" s="118">
        <v>0.58682000000000001</v>
      </c>
    </row>
    <row r="80" spans="4:18" x14ac:dyDescent="0.35">
      <c r="D80" s="117" t="s">
        <v>431</v>
      </c>
      <c r="E80" s="54">
        <v>11</v>
      </c>
      <c r="F80" s="118">
        <v>0.58633900000000005</v>
      </c>
    </row>
    <row r="81" spans="4:6" x14ac:dyDescent="0.35">
      <c r="D81" s="117" t="s">
        <v>351</v>
      </c>
      <c r="E81" s="54">
        <v>15</v>
      </c>
      <c r="F81" s="118">
        <v>0.57460299999999997</v>
      </c>
    </row>
    <row r="82" spans="4:6" x14ac:dyDescent="0.35">
      <c r="D82" s="117" t="s">
        <v>337</v>
      </c>
      <c r="E82" s="54">
        <v>1</v>
      </c>
      <c r="F82" s="118">
        <v>0.53439099999999995</v>
      </c>
    </row>
    <row r="83" spans="4:6" x14ac:dyDescent="0.35">
      <c r="D83" s="119"/>
      <c r="E83" s="55"/>
      <c r="F83" s="120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0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5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5.453125" bestFit="1" customWidth="1"/>
    <col min="5" max="5" width="24.90625" bestFit="1" customWidth="1"/>
  </cols>
  <sheetData>
    <row r="1" spans="1:5" x14ac:dyDescent="0.35">
      <c r="A1" t="s">
        <v>45</v>
      </c>
      <c r="B1" t="s">
        <v>280</v>
      </c>
      <c r="C1" t="s">
        <v>281</v>
      </c>
      <c r="D1" t="s">
        <v>282</v>
      </c>
      <c r="E1" t="s">
        <v>283</v>
      </c>
    </row>
    <row r="2" spans="1:5" x14ac:dyDescent="0.35">
      <c r="A2">
        <v>18</v>
      </c>
      <c r="B2" t="s">
        <v>284</v>
      </c>
      <c r="C2" t="b">
        <v>1</v>
      </c>
      <c r="D2" s="2">
        <v>45014.492161956019</v>
      </c>
      <c r="E2" t="b">
        <v>1</v>
      </c>
    </row>
    <row r="3" spans="1:5" x14ac:dyDescent="0.35">
      <c r="A3">
        <v>6</v>
      </c>
      <c r="B3" t="s">
        <v>285</v>
      </c>
      <c r="C3" t="b">
        <v>1</v>
      </c>
      <c r="D3" s="2">
        <v>45014.492126273151</v>
      </c>
      <c r="E3" t="b">
        <v>1</v>
      </c>
    </row>
    <row r="4" spans="1:5" x14ac:dyDescent="0.35">
      <c r="A4">
        <v>16</v>
      </c>
      <c r="B4" t="s">
        <v>286</v>
      </c>
      <c r="C4" t="b">
        <v>1</v>
      </c>
      <c r="D4" s="2">
        <v>45014.492157442131</v>
      </c>
      <c r="E4" t="b">
        <v>1</v>
      </c>
    </row>
    <row r="5" spans="1:5" x14ac:dyDescent="0.35">
      <c r="A5">
        <v>10</v>
      </c>
      <c r="B5" t="s">
        <v>287</v>
      </c>
      <c r="C5" t="b">
        <v>1</v>
      </c>
      <c r="D5" s="2">
        <v>45014.492137766203</v>
      </c>
      <c r="E5" t="b">
        <v>1</v>
      </c>
    </row>
    <row r="6" spans="1:5" x14ac:dyDescent="0.35">
      <c r="A6">
        <v>3</v>
      </c>
      <c r="B6" t="s">
        <v>288</v>
      </c>
      <c r="C6" t="b">
        <v>1</v>
      </c>
      <c r="D6" s="2">
        <v>45014.492110844905</v>
      </c>
      <c r="E6" t="b">
        <v>1</v>
      </c>
    </row>
    <row r="7" spans="1:5" x14ac:dyDescent="0.35">
      <c r="A7">
        <v>14</v>
      </c>
      <c r="B7" t="s">
        <v>289</v>
      </c>
      <c r="C7" t="b">
        <v>1</v>
      </c>
      <c r="D7" s="2">
        <v>45014.492151122686</v>
      </c>
      <c r="E7" t="b">
        <v>1</v>
      </c>
    </row>
    <row r="8" spans="1:5" x14ac:dyDescent="0.35">
      <c r="A8">
        <v>7</v>
      </c>
      <c r="B8" t="s">
        <v>290</v>
      </c>
      <c r="C8" t="b">
        <v>1</v>
      </c>
      <c r="D8" s="2">
        <v>45014.492128819445</v>
      </c>
      <c r="E8" t="b">
        <v>1</v>
      </c>
    </row>
    <row r="9" spans="1:5" x14ac:dyDescent="0.35">
      <c r="A9">
        <v>4</v>
      </c>
      <c r="B9" t="s">
        <v>291</v>
      </c>
      <c r="C9" t="b">
        <v>1</v>
      </c>
      <c r="D9" s="2">
        <v>45014.492115277775</v>
      </c>
      <c r="E9" t="b">
        <v>1</v>
      </c>
    </row>
    <row r="10" spans="1:5" x14ac:dyDescent="0.35">
      <c r="A10">
        <v>20</v>
      </c>
      <c r="B10" t="s">
        <v>292</v>
      </c>
      <c r="C10" t="b">
        <v>1</v>
      </c>
      <c r="D10" s="2">
        <v>45016.145285335646</v>
      </c>
      <c r="E10" t="b">
        <v>1</v>
      </c>
    </row>
    <row r="11" spans="1:5" x14ac:dyDescent="0.35">
      <c r="A11">
        <v>15</v>
      </c>
      <c r="B11" t="s">
        <v>293</v>
      </c>
      <c r="C11" t="b">
        <v>1</v>
      </c>
      <c r="D11" s="2">
        <v>45014.492154363426</v>
      </c>
      <c r="E11" t="b">
        <v>1</v>
      </c>
    </row>
    <row r="12" spans="1:5" x14ac:dyDescent="0.35">
      <c r="A12">
        <v>5</v>
      </c>
      <c r="B12" t="s">
        <v>294</v>
      </c>
      <c r="C12" t="b">
        <v>1</v>
      </c>
      <c r="D12" s="2">
        <v>45014.492122418982</v>
      </c>
      <c r="E12" t="b">
        <v>1</v>
      </c>
    </row>
    <row r="13" spans="1:5" x14ac:dyDescent="0.35">
      <c r="A13">
        <v>12</v>
      </c>
      <c r="B13" t="s">
        <v>295</v>
      </c>
      <c r="C13" t="b">
        <v>1</v>
      </c>
      <c r="D13" s="2">
        <v>45014.49214603009</v>
      </c>
      <c r="E13" t="b">
        <v>1</v>
      </c>
    </row>
    <row r="14" spans="1:5" x14ac:dyDescent="0.35">
      <c r="A14">
        <v>22</v>
      </c>
      <c r="B14" t="s">
        <v>370</v>
      </c>
      <c r="C14" t="b">
        <v>1</v>
      </c>
      <c r="D14" s="2">
        <v>45028.300608067133</v>
      </c>
      <c r="E14" t="b">
        <v>1</v>
      </c>
    </row>
    <row r="15" spans="1:5" x14ac:dyDescent="0.35">
      <c r="A15">
        <v>21</v>
      </c>
      <c r="B15" t="s">
        <v>397</v>
      </c>
      <c r="C15" t="b">
        <v>1</v>
      </c>
      <c r="D15" s="2">
        <v>45019.014441550928</v>
      </c>
      <c r="E15" t="b">
        <v>1</v>
      </c>
    </row>
    <row r="16" spans="1:5" x14ac:dyDescent="0.35">
      <c r="A16">
        <v>9</v>
      </c>
      <c r="B16" t="s">
        <v>296</v>
      </c>
      <c r="C16" t="b">
        <v>1</v>
      </c>
      <c r="D16" s="2">
        <v>45014.492134490742</v>
      </c>
      <c r="E16" t="b">
        <v>1</v>
      </c>
    </row>
    <row r="17" spans="1:5" x14ac:dyDescent="0.35">
      <c r="A17">
        <v>23</v>
      </c>
      <c r="B17" t="s">
        <v>371</v>
      </c>
      <c r="C17" t="b">
        <v>1</v>
      </c>
      <c r="D17" s="2">
        <v>45031.44659216435</v>
      </c>
      <c r="E17" t="b">
        <v>1</v>
      </c>
    </row>
    <row r="18" spans="1:5" x14ac:dyDescent="0.35">
      <c r="A18">
        <v>2</v>
      </c>
      <c r="B18" t="s">
        <v>297</v>
      </c>
      <c r="C18" t="b">
        <v>1</v>
      </c>
      <c r="D18" s="2">
        <v>45014.492108067127</v>
      </c>
      <c r="E18" t="b">
        <v>1</v>
      </c>
    </row>
    <row r="19" spans="1:5" x14ac:dyDescent="0.35">
      <c r="A19">
        <v>1</v>
      </c>
      <c r="B19" t="s">
        <v>298</v>
      </c>
      <c r="C19" t="b">
        <v>1</v>
      </c>
      <c r="D19" s="2">
        <v>45014.492104861114</v>
      </c>
      <c r="E19" t="b">
        <v>1</v>
      </c>
    </row>
    <row r="20" spans="1:5" x14ac:dyDescent="0.35">
      <c r="A20">
        <v>24</v>
      </c>
      <c r="B20" t="s">
        <v>396</v>
      </c>
      <c r="C20" t="b">
        <v>1</v>
      </c>
      <c r="D20" s="2">
        <v>45411.051382638892</v>
      </c>
      <c r="E20" t="b">
        <v>1</v>
      </c>
    </row>
    <row r="21" spans="1:5" x14ac:dyDescent="0.35">
      <c r="A21">
        <v>19</v>
      </c>
      <c r="B21" t="s">
        <v>299</v>
      </c>
      <c r="C21" t="b">
        <v>1</v>
      </c>
      <c r="D21" s="2">
        <v>45016.142232442129</v>
      </c>
      <c r="E21" t="b">
        <v>1</v>
      </c>
    </row>
    <row r="22" spans="1:5" x14ac:dyDescent="0.35">
      <c r="A22">
        <v>8</v>
      </c>
      <c r="B22" t="s">
        <v>300</v>
      </c>
      <c r="C22" t="b">
        <v>1</v>
      </c>
      <c r="D22" s="2">
        <v>45014.49213136574</v>
      </c>
      <c r="E22" t="b">
        <v>1</v>
      </c>
    </row>
    <row r="23" spans="1:5" x14ac:dyDescent="0.35">
      <c r="A23">
        <v>17</v>
      </c>
      <c r="B23" t="s">
        <v>301</v>
      </c>
      <c r="C23" t="b">
        <v>1</v>
      </c>
      <c r="D23" s="2">
        <v>45014.492159837966</v>
      </c>
      <c r="E23" t="b">
        <v>1</v>
      </c>
    </row>
    <row r="24" spans="1:5" x14ac:dyDescent="0.35">
      <c r="A24">
        <v>13</v>
      </c>
      <c r="B24" t="s">
        <v>302</v>
      </c>
      <c r="C24" t="b">
        <v>1</v>
      </c>
      <c r="D24" s="2">
        <v>45014.492148958336</v>
      </c>
      <c r="E24" t="b">
        <v>1</v>
      </c>
    </row>
    <row r="25" spans="1:5" x14ac:dyDescent="0.35">
      <c r="A25">
        <v>11</v>
      </c>
      <c r="B25" t="s">
        <v>303</v>
      </c>
      <c r="C25" t="b">
        <v>1</v>
      </c>
      <c r="D25" s="2">
        <v>45014.492143206022</v>
      </c>
      <c r="E25" t="b">
        <v>1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8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304</v>
      </c>
      <c r="B1" t="s">
        <v>305</v>
      </c>
      <c r="C1" t="s">
        <v>45</v>
      </c>
      <c r="D1" t="s">
        <v>280</v>
      </c>
      <c r="E1" t="s">
        <v>281</v>
      </c>
      <c r="F1" t="s">
        <v>42</v>
      </c>
      <c r="G1" t="s">
        <v>48</v>
      </c>
      <c r="H1" t="s">
        <v>4</v>
      </c>
      <c r="I1" t="s">
        <v>306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307</v>
      </c>
      <c r="P1" t="s">
        <v>7</v>
      </c>
      <c r="Q1" t="s">
        <v>308</v>
      </c>
      <c r="R1" t="s">
        <v>53</v>
      </c>
      <c r="S1" t="s">
        <v>309</v>
      </c>
      <c r="T1" t="s">
        <v>310</v>
      </c>
      <c r="U1" t="s">
        <v>311</v>
      </c>
      <c r="V1" t="s">
        <v>312</v>
      </c>
      <c r="W1" t="s">
        <v>47</v>
      </c>
      <c r="X1" t="s">
        <v>54</v>
      </c>
      <c r="Y1" t="s">
        <v>313</v>
      </c>
      <c r="Z1" t="s">
        <v>314</v>
      </c>
      <c r="AA1" t="s">
        <v>49</v>
      </c>
      <c r="AB1" t="s">
        <v>315</v>
      </c>
    </row>
    <row r="2" spans="1:28" x14ac:dyDescent="0.35">
      <c r="A2" t="b">
        <v>1</v>
      </c>
      <c r="B2" t="b">
        <v>1</v>
      </c>
      <c r="C2">
        <v>6</v>
      </c>
      <c r="D2" t="s">
        <v>285</v>
      </c>
      <c r="E2" t="b">
        <v>1</v>
      </c>
      <c r="F2">
        <v>106</v>
      </c>
      <c r="G2" t="s">
        <v>196</v>
      </c>
      <c r="H2" t="s">
        <v>383</v>
      </c>
      <c r="I2">
        <v>118</v>
      </c>
      <c r="J2">
        <v>5</v>
      </c>
      <c r="K2">
        <v>123</v>
      </c>
      <c r="L2">
        <v>0.6243386243386243</v>
      </c>
      <c r="M2" t="s">
        <v>81</v>
      </c>
      <c r="N2" t="s">
        <v>87</v>
      </c>
      <c r="O2">
        <v>6</v>
      </c>
      <c r="P2" t="s">
        <v>316</v>
      </c>
      <c r="Q2">
        <v>602999774</v>
      </c>
      <c r="R2" t="b">
        <v>1</v>
      </c>
      <c r="S2">
        <v>171</v>
      </c>
      <c r="T2" t="b">
        <v>0</v>
      </c>
      <c r="U2">
        <v>26</v>
      </c>
      <c r="V2">
        <v>0</v>
      </c>
      <c r="W2">
        <v>-1</v>
      </c>
      <c r="X2">
        <v>110</v>
      </c>
      <c r="Y2">
        <v>3</v>
      </c>
      <c r="Z2">
        <v>189</v>
      </c>
      <c r="AA2">
        <v>4</v>
      </c>
      <c r="AB2">
        <v>7</v>
      </c>
    </row>
    <row r="3" spans="1:28" x14ac:dyDescent="0.35">
      <c r="A3" t="b">
        <v>1</v>
      </c>
      <c r="B3" t="b">
        <v>1</v>
      </c>
      <c r="C3">
        <v>6</v>
      </c>
      <c r="D3" t="s">
        <v>285</v>
      </c>
      <c r="E3" t="b">
        <v>1</v>
      </c>
      <c r="F3">
        <v>150</v>
      </c>
      <c r="G3" t="s">
        <v>272</v>
      </c>
      <c r="H3" t="s">
        <v>129</v>
      </c>
      <c r="I3">
        <v>114</v>
      </c>
      <c r="J3">
        <v>8</v>
      </c>
      <c r="K3">
        <v>122</v>
      </c>
      <c r="L3">
        <v>0.60317460317460314</v>
      </c>
      <c r="M3" t="s">
        <v>83</v>
      </c>
      <c r="N3" t="s">
        <v>82</v>
      </c>
      <c r="O3">
        <v>6</v>
      </c>
      <c r="P3" t="s">
        <v>316</v>
      </c>
      <c r="Q3">
        <v>1857538253</v>
      </c>
      <c r="R3" t="b">
        <v>1</v>
      </c>
      <c r="S3">
        <v>165</v>
      </c>
      <c r="T3" t="b">
        <v>0</v>
      </c>
      <c r="U3">
        <v>31</v>
      </c>
      <c r="V3">
        <v>0</v>
      </c>
      <c r="W3">
        <v>-1</v>
      </c>
      <c r="X3">
        <v>120</v>
      </c>
      <c r="Y3">
        <v>6</v>
      </c>
      <c r="Z3">
        <v>189</v>
      </c>
      <c r="AA3">
        <v>4</v>
      </c>
      <c r="AB3">
        <v>-1</v>
      </c>
    </row>
    <row r="4" spans="1:28" x14ac:dyDescent="0.35">
      <c r="A4" t="b">
        <v>1</v>
      </c>
      <c r="B4" t="b">
        <v>1</v>
      </c>
      <c r="C4">
        <v>6</v>
      </c>
      <c r="D4" t="s">
        <v>285</v>
      </c>
      <c r="E4" t="b">
        <v>1</v>
      </c>
      <c r="F4">
        <v>97</v>
      </c>
      <c r="G4" t="s">
        <v>112</v>
      </c>
      <c r="H4" t="s">
        <v>89</v>
      </c>
      <c r="I4">
        <v>113</v>
      </c>
      <c r="J4">
        <v>4</v>
      </c>
      <c r="K4">
        <v>117</v>
      </c>
      <c r="L4">
        <v>0.59788359788359791</v>
      </c>
      <c r="M4" t="s">
        <v>83</v>
      </c>
      <c r="N4" t="s">
        <v>82</v>
      </c>
      <c r="O4">
        <v>6</v>
      </c>
      <c r="P4" t="s">
        <v>316</v>
      </c>
      <c r="Q4">
        <v>566883584</v>
      </c>
      <c r="R4" t="b">
        <v>1</v>
      </c>
      <c r="S4">
        <v>181</v>
      </c>
      <c r="T4" t="b">
        <v>0</v>
      </c>
      <c r="U4">
        <v>81</v>
      </c>
      <c r="V4">
        <v>0</v>
      </c>
      <c r="W4">
        <v>-1</v>
      </c>
      <c r="X4">
        <v>116</v>
      </c>
      <c r="Y4">
        <v>4</v>
      </c>
      <c r="Z4">
        <v>189</v>
      </c>
      <c r="AA4">
        <v>3</v>
      </c>
      <c r="AB4">
        <v>-9</v>
      </c>
    </row>
    <row r="5" spans="1:28" x14ac:dyDescent="0.35">
      <c r="A5" t="b">
        <v>1</v>
      </c>
      <c r="B5" t="b">
        <v>1</v>
      </c>
      <c r="C5">
        <v>6</v>
      </c>
      <c r="D5" t="s">
        <v>285</v>
      </c>
      <c r="E5" t="b">
        <v>1</v>
      </c>
      <c r="F5">
        <v>225</v>
      </c>
      <c r="G5" t="s">
        <v>380</v>
      </c>
      <c r="H5" t="s">
        <v>129</v>
      </c>
      <c r="I5">
        <v>103</v>
      </c>
      <c r="J5">
        <v>6</v>
      </c>
      <c r="K5">
        <v>109</v>
      </c>
      <c r="L5">
        <v>0.544973544973545</v>
      </c>
      <c r="M5" t="s">
        <v>83</v>
      </c>
      <c r="N5" t="s">
        <v>82</v>
      </c>
      <c r="O5">
        <v>6</v>
      </c>
      <c r="P5" t="s">
        <v>316</v>
      </c>
      <c r="Q5">
        <v>973554983</v>
      </c>
      <c r="R5" t="b">
        <v>1</v>
      </c>
      <c r="S5">
        <v>168</v>
      </c>
      <c r="T5" t="b">
        <v>0</v>
      </c>
      <c r="U5">
        <v>165</v>
      </c>
      <c r="V5">
        <v>0</v>
      </c>
      <c r="W5">
        <v>-1</v>
      </c>
      <c r="X5">
        <v>109</v>
      </c>
      <c r="Y5">
        <v>3</v>
      </c>
      <c r="Z5">
        <v>189</v>
      </c>
      <c r="AA5">
        <v>5</v>
      </c>
      <c r="AB5">
        <v>7</v>
      </c>
    </row>
    <row r="6" spans="1:28" x14ac:dyDescent="0.35">
      <c r="A6" t="b">
        <v>1</v>
      </c>
      <c r="B6" t="b">
        <v>1</v>
      </c>
      <c r="C6">
        <v>16</v>
      </c>
      <c r="D6" t="s">
        <v>286</v>
      </c>
      <c r="E6" t="b">
        <v>1</v>
      </c>
      <c r="F6">
        <v>238</v>
      </c>
      <c r="G6" t="s">
        <v>232</v>
      </c>
      <c r="H6" t="s">
        <v>233</v>
      </c>
      <c r="I6">
        <v>121</v>
      </c>
      <c r="J6">
        <v>9</v>
      </c>
      <c r="K6">
        <v>130</v>
      </c>
      <c r="L6">
        <v>0.64021164021164023</v>
      </c>
      <c r="M6" t="s">
        <v>83</v>
      </c>
      <c r="N6" t="s">
        <v>87</v>
      </c>
      <c r="O6">
        <v>16</v>
      </c>
      <c r="P6" t="s">
        <v>317</v>
      </c>
      <c r="Q6">
        <v>259343032</v>
      </c>
      <c r="R6" t="b">
        <v>1</v>
      </c>
      <c r="S6">
        <v>185</v>
      </c>
      <c r="T6" t="b">
        <v>0</v>
      </c>
      <c r="U6">
        <v>1</v>
      </c>
      <c r="V6">
        <v>0</v>
      </c>
      <c r="W6">
        <v>-1</v>
      </c>
      <c r="X6">
        <v>111</v>
      </c>
      <c r="Y6">
        <v>4</v>
      </c>
      <c r="Z6">
        <v>189</v>
      </c>
      <c r="AA6">
        <v>4</v>
      </c>
      <c r="AB6">
        <v>-7</v>
      </c>
    </row>
    <row r="7" spans="1:28" x14ac:dyDescent="0.35">
      <c r="A7" t="b">
        <v>1</v>
      </c>
      <c r="B7" t="b">
        <v>1</v>
      </c>
      <c r="C7">
        <v>16</v>
      </c>
      <c r="D7" t="s">
        <v>286</v>
      </c>
      <c r="E7" t="b">
        <v>1</v>
      </c>
      <c r="F7">
        <v>267</v>
      </c>
      <c r="G7" t="s">
        <v>155</v>
      </c>
      <c r="H7" t="s">
        <v>156</v>
      </c>
      <c r="I7">
        <v>115</v>
      </c>
      <c r="J7">
        <v>6</v>
      </c>
      <c r="K7">
        <v>121</v>
      </c>
      <c r="L7">
        <v>0.60846560846560849</v>
      </c>
      <c r="M7" t="s">
        <v>81</v>
      </c>
      <c r="N7" t="s">
        <v>82</v>
      </c>
      <c r="O7">
        <v>16</v>
      </c>
      <c r="P7" t="s">
        <v>318</v>
      </c>
      <c r="Q7">
        <v>2001589496</v>
      </c>
      <c r="R7" t="b">
        <v>1</v>
      </c>
      <c r="S7">
        <v>180</v>
      </c>
      <c r="T7" t="b">
        <v>0</v>
      </c>
      <c r="U7">
        <v>68</v>
      </c>
      <c r="V7">
        <v>0</v>
      </c>
      <c r="W7">
        <v>-1</v>
      </c>
      <c r="X7">
        <v>108</v>
      </c>
      <c r="Y7">
        <v>3</v>
      </c>
      <c r="Z7">
        <v>189</v>
      </c>
      <c r="AA7">
        <v>6</v>
      </c>
      <c r="AB7">
        <v>9</v>
      </c>
    </row>
    <row r="8" spans="1:28" x14ac:dyDescent="0.35">
      <c r="A8" t="b">
        <v>1</v>
      </c>
      <c r="B8" t="b">
        <v>1</v>
      </c>
      <c r="C8">
        <v>16</v>
      </c>
      <c r="D8" t="s">
        <v>286</v>
      </c>
      <c r="E8" t="b">
        <v>1</v>
      </c>
      <c r="F8">
        <v>235</v>
      </c>
      <c r="G8" t="s">
        <v>146</v>
      </c>
      <c r="H8" t="s">
        <v>263</v>
      </c>
      <c r="I8">
        <v>111</v>
      </c>
      <c r="J8">
        <v>6</v>
      </c>
      <c r="K8">
        <v>117</v>
      </c>
      <c r="L8">
        <v>0.58730158730158732</v>
      </c>
      <c r="M8" t="s">
        <v>83</v>
      </c>
      <c r="N8" t="s">
        <v>87</v>
      </c>
      <c r="O8">
        <v>16</v>
      </c>
      <c r="P8" t="s">
        <v>317</v>
      </c>
      <c r="Q8">
        <v>1602743468</v>
      </c>
      <c r="R8" t="b">
        <v>0</v>
      </c>
      <c r="S8">
        <v>0</v>
      </c>
      <c r="T8" t="b">
        <v>0</v>
      </c>
      <c r="U8">
        <v>90</v>
      </c>
      <c r="V8">
        <v>0</v>
      </c>
      <c r="W8">
        <v>-1</v>
      </c>
      <c r="X8">
        <v>115</v>
      </c>
      <c r="Y8">
        <v>4</v>
      </c>
      <c r="Z8">
        <v>189</v>
      </c>
      <c r="AA8">
        <v>4</v>
      </c>
      <c r="AB8">
        <v>-1</v>
      </c>
    </row>
    <row r="9" spans="1:28" x14ac:dyDescent="0.35">
      <c r="A9" t="b">
        <v>1</v>
      </c>
      <c r="B9" t="b">
        <v>1</v>
      </c>
      <c r="C9">
        <v>16</v>
      </c>
      <c r="D9" t="s">
        <v>286</v>
      </c>
      <c r="E9" t="b">
        <v>1</v>
      </c>
      <c r="F9">
        <v>61</v>
      </c>
      <c r="G9" t="s">
        <v>236</v>
      </c>
      <c r="H9" t="s">
        <v>237</v>
      </c>
      <c r="I9">
        <v>112</v>
      </c>
      <c r="J9">
        <v>5</v>
      </c>
      <c r="K9">
        <v>117</v>
      </c>
      <c r="L9">
        <v>0.59259259259259256</v>
      </c>
      <c r="M9" t="s">
        <v>81</v>
      </c>
      <c r="N9" t="s">
        <v>87</v>
      </c>
      <c r="O9">
        <v>16</v>
      </c>
      <c r="P9" t="s">
        <v>317</v>
      </c>
      <c r="Q9">
        <v>301493187</v>
      </c>
      <c r="R9" t="b">
        <v>0</v>
      </c>
      <c r="S9">
        <v>0</v>
      </c>
      <c r="T9" t="b">
        <v>0</v>
      </c>
      <c r="U9">
        <v>68</v>
      </c>
      <c r="V9">
        <v>0</v>
      </c>
      <c r="W9">
        <v>-1</v>
      </c>
      <c r="X9">
        <v>113</v>
      </c>
      <c r="Y9">
        <v>2</v>
      </c>
      <c r="Z9">
        <v>189</v>
      </c>
      <c r="AA9">
        <v>2</v>
      </c>
      <c r="AB9">
        <v>-15</v>
      </c>
    </row>
    <row r="10" spans="1:28" x14ac:dyDescent="0.35">
      <c r="A10" t="b">
        <v>1</v>
      </c>
      <c r="B10" t="b">
        <v>1</v>
      </c>
      <c r="C10">
        <v>16</v>
      </c>
      <c r="D10" t="s">
        <v>286</v>
      </c>
      <c r="E10" t="b">
        <v>1</v>
      </c>
      <c r="F10">
        <v>49</v>
      </c>
      <c r="G10" t="s">
        <v>146</v>
      </c>
      <c r="H10" t="s">
        <v>259</v>
      </c>
      <c r="I10">
        <v>110</v>
      </c>
      <c r="J10">
        <v>5</v>
      </c>
      <c r="K10">
        <v>115</v>
      </c>
      <c r="L10">
        <v>0.58201058201058198</v>
      </c>
      <c r="M10" t="s">
        <v>83</v>
      </c>
      <c r="N10" t="s">
        <v>87</v>
      </c>
      <c r="O10">
        <v>16</v>
      </c>
      <c r="P10" t="s">
        <v>316</v>
      </c>
      <c r="Q10">
        <v>1006013590</v>
      </c>
      <c r="R10" t="b">
        <v>1</v>
      </c>
      <c r="S10">
        <v>157</v>
      </c>
      <c r="T10" t="b">
        <v>0</v>
      </c>
      <c r="U10">
        <v>98</v>
      </c>
      <c r="V10">
        <v>0</v>
      </c>
      <c r="W10">
        <v>-1</v>
      </c>
      <c r="X10">
        <v>111</v>
      </c>
      <c r="Y10">
        <v>3</v>
      </c>
      <c r="Z10">
        <v>189</v>
      </c>
      <c r="AA10">
        <v>3</v>
      </c>
      <c r="AB10">
        <v>-11</v>
      </c>
    </row>
    <row r="11" spans="1:28" x14ac:dyDescent="0.35">
      <c r="A11" t="b">
        <v>1</v>
      </c>
      <c r="B11" t="b">
        <v>1</v>
      </c>
      <c r="C11">
        <v>16</v>
      </c>
      <c r="D11" t="s">
        <v>286</v>
      </c>
      <c r="E11" t="b">
        <v>1</v>
      </c>
      <c r="F11">
        <v>264</v>
      </c>
      <c r="G11" t="s">
        <v>147</v>
      </c>
      <c r="H11" t="s">
        <v>148</v>
      </c>
      <c r="I11">
        <v>108</v>
      </c>
      <c r="J11">
        <v>3</v>
      </c>
      <c r="K11">
        <v>111</v>
      </c>
      <c r="L11">
        <v>0.5714285714285714</v>
      </c>
      <c r="M11" t="s">
        <v>83</v>
      </c>
      <c r="N11" t="s">
        <v>82</v>
      </c>
      <c r="O11">
        <v>16</v>
      </c>
      <c r="P11" t="s">
        <v>317</v>
      </c>
      <c r="Q11">
        <v>1517053940</v>
      </c>
      <c r="R11" t="b">
        <v>1</v>
      </c>
      <c r="S11">
        <v>180</v>
      </c>
      <c r="T11" t="b">
        <v>0</v>
      </c>
      <c r="U11">
        <v>151</v>
      </c>
      <c r="V11">
        <v>0</v>
      </c>
      <c r="W11">
        <v>-1</v>
      </c>
      <c r="X11">
        <v>114</v>
      </c>
      <c r="Y11">
        <v>2</v>
      </c>
      <c r="Z11">
        <v>189</v>
      </c>
      <c r="AA11">
        <v>4</v>
      </c>
      <c r="AB11">
        <v>7</v>
      </c>
    </row>
    <row r="12" spans="1:28" x14ac:dyDescent="0.35">
      <c r="A12" t="b">
        <v>1</v>
      </c>
      <c r="B12" t="b">
        <v>1</v>
      </c>
      <c r="C12">
        <v>16</v>
      </c>
      <c r="D12" t="s">
        <v>286</v>
      </c>
      <c r="E12" t="b">
        <v>1</v>
      </c>
      <c r="F12">
        <v>89</v>
      </c>
      <c r="G12" t="s">
        <v>257</v>
      </c>
      <c r="H12" t="s">
        <v>258</v>
      </c>
      <c r="I12">
        <v>111</v>
      </c>
      <c r="J12">
        <v>0</v>
      </c>
      <c r="K12">
        <v>111</v>
      </c>
      <c r="L12">
        <v>0.58730158730158732</v>
      </c>
      <c r="M12" t="s">
        <v>81</v>
      </c>
      <c r="N12" t="s">
        <v>87</v>
      </c>
      <c r="O12">
        <v>16</v>
      </c>
      <c r="P12" t="s">
        <v>316</v>
      </c>
      <c r="Q12">
        <v>1119283712</v>
      </c>
      <c r="R12" t="b">
        <v>1</v>
      </c>
      <c r="S12">
        <v>112</v>
      </c>
      <c r="T12" t="b">
        <v>0</v>
      </c>
      <c r="U12">
        <v>130</v>
      </c>
      <c r="V12">
        <v>0</v>
      </c>
      <c r="W12">
        <v>-1</v>
      </c>
      <c r="X12">
        <v>112</v>
      </c>
      <c r="Y12">
        <v>3</v>
      </c>
      <c r="Z12">
        <v>189</v>
      </c>
      <c r="AA12">
        <v>2</v>
      </c>
      <c r="AB12">
        <v>-27</v>
      </c>
    </row>
    <row r="13" spans="1:28" x14ac:dyDescent="0.35">
      <c r="A13" t="b">
        <v>1</v>
      </c>
      <c r="B13" t="b">
        <v>1</v>
      </c>
      <c r="C13">
        <v>16</v>
      </c>
      <c r="D13" t="s">
        <v>286</v>
      </c>
      <c r="E13" t="b">
        <v>1</v>
      </c>
      <c r="F13">
        <v>187</v>
      </c>
      <c r="G13" t="s">
        <v>319</v>
      </c>
      <c r="H13" t="s">
        <v>230</v>
      </c>
      <c r="I13">
        <v>109</v>
      </c>
      <c r="J13">
        <v>0</v>
      </c>
      <c r="K13">
        <v>109</v>
      </c>
      <c r="L13">
        <v>0.57671957671957674</v>
      </c>
      <c r="M13" t="s">
        <v>81</v>
      </c>
      <c r="N13" t="s">
        <v>82</v>
      </c>
      <c r="O13">
        <v>16</v>
      </c>
      <c r="P13" t="s">
        <v>317</v>
      </c>
      <c r="Q13">
        <v>305587841</v>
      </c>
      <c r="R13" t="b">
        <v>1</v>
      </c>
      <c r="S13">
        <v>156</v>
      </c>
      <c r="T13" t="b">
        <v>0</v>
      </c>
      <c r="U13">
        <v>165</v>
      </c>
      <c r="V13">
        <v>0</v>
      </c>
      <c r="W13">
        <v>-1</v>
      </c>
      <c r="X13">
        <v>108</v>
      </c>
      <c r="Y13">
        <v>2</v>
      </c>
      <c r="Z13">
        <v>189</v>
      </c>
      <c r="AA13">
        <v>5</v>
      </c>
      <c r="AB13">
        <v>17</v>
      </c>
    </row>
    <row r="14" spans="1:28" x14ac:dyDescent="0.35">
      <c r="A14" t="b">
        <v>1</v>
      </c>
      <c r="B14" t="b">
        <v>1</v>
      </c>
      <c r="C14">
        <v>16</v>
      </c>
      <c r="D14" t="s">
        <v>286</v>
      </c>
      <c r="E14" t="b">
        <v>1</v>
      </c>
      <c r="F14">
        <v>72</v>
      </c>
      <c r="G14" t="s">
        <v>217</v>
      </c>
      <c r="H14" t="s">
        <v>230</v>
      </c>
      <c r="I14">
        <v>101</v>
      </c>
      <c r="J14">
        <v>0</v>
      </c>
      <c r="K14">
        <v>101</v>
      </c>
      <c r="L14">
        <v>0.53439153439153442</v>
      </c>
      <c r="M14" t="s">
        <v>83</v>
      </c>
      <c r="N14" t="s">
        <v>82</v>
      </c>
      <c r="O14">
        <v>16</v>
      </c>
      <c r="P14" t="s">
        <v>317</v>
      </c>
      <c r="Q14">
        <v>1927940608</v>
      </c>
      <c r="R14" t="b">
        <v>1</v>
      </c>
      <c r="S14">
        <v>164</v>
      </c>
      <c r="T14" t="b">
        <v>0</v>
      </c>
      <c r="U14">
        <v>178</v>
      </c>
      <c r="V14">
        <v>0</v>
      </c>
      <c r="W14">
        <v>-1</v>
      </c>
      <c r="X14">
        <v>110</v>
      </c>
      <c r="Y14">
        <v>2</v>
      </c>
      <c r="Z14">
        <v>189</v>
      </c>
      <c r="AA14">
        <v>2</v>
      </c>
      <c r="AB14">
        <v>-15</v>
      </c>
    </row>
    <row r="15" spans="1:28" x14ac:dyDescent="0.35">
      <c r="A15" t="b">
        <v>1</v>
      </c>
      <c r="B15" t="b">
        <v>1</v>
      </c>
      <c r="C15">
        <v>10</v>
      </c>
      <c r="D15" t="s">
        <v>287</v>
      </c>
      <c r="E15" t="b">
        <v>1</v>
      </c>
      <c r="F15">
        <v>153</v>
      </c>
      <c r="G15" t="s">
        <v>382</v>
      </c>
      <c r="H15" t="s">
        <v>204</v>
      </c>
      <c r="I15">
        <v>122</v>
      </c>
      <c r="J15">
        <v>7</v>
      </c>
      <c r="K15">
        <v>129</v>
      </c>
      <c r="L15">
        <v>0.64550264550264547</v>
      </c>
      <c r="M15" t="s">
        <v>81</v>
      </c>
      <c r="N15" t="s">
        <v>87</v>
      </c>
      <c r="O15">
        <v>10</v>
      </c>
      <c r="P15" t="s">
        <v>318</v>
      </c>
      <c r="Q15">
        <v>1983321402</v>
      </c>
      <c r="R15" t="b">
        <v>1</v>
      </c>
      <c r="S15">
        <v>142</v>
      </c>
      <c r="T15" t="b">
        <v>0</v>
      </c>
      <c r="U15">
        <v>3</v>
      </c>
      <c r="V15">
        <v>0</v>
      </c>
      <c r="W15">
        <v>-1</v>
      </c>
      <c r="X15">
        <v>110</v>
      </c>
      <c r="Y15">
        <v>4</v>
      </c>
      <c r="Z15">
        <v>189</v>
      </c>
      <c r="AA15">
        <v>4</v>
      </c>
      <c r="AB15">
        <v>-5</v>
      </c>
    </row>
    <row r="16" spans="1:28" x14ac:dyDescent="0.35">
      <c r="A16" t="b">
        <v>1</v>
      </c>
      <c r="B16" t="b">
        <v>1</v>
      </c>
      <c r="C16">
        <v>10</v>
      </c>
      <c r="D16" t="s">
        <v>287</v>
      </c>
      <c r="E16" t="b">
        <v>1</v>
      </c>
      <c r="F16">
        <v>230</v>
      </c>
      <c r="G16" t="s">
        <v>127</v>
      </c>
      <c r="H16" t="s">
        <v>278</v>
      </c>
      <c r="I16">
        <v>119</v>
      </c>
      <c r="J16">
        <v>6</v>
      </c>
      <c r="K16">
        <v>125</v>
      </c>
      <c r="L16">
        <v>0.62962962962962965</v>
      </c>
      <c r="M16" t="s">
        <v>83</v>
      </c>
      <c r="N16" t="s">
        <v>87</v>
      </c>
      <c r="O16">
        <v>10</v>
      </c>
      <c r="P16" t="s">
        <v>316</v>
      </c>
      <c r="Q16">
        <v>1671699155</v>
      </c>
      <c r="R16" t="b">
        <v>1</v>
      </c>
      <c r="S16">
        <v>167</v>
      </c>
      <c r="T16" t="b">
        <v>0</v>
      </c>
      <c r="U16">
        <v>5</v>
      </c>
      <c r="V16">
        <v>0</v>
      </c>
      <c r="W16">
        <v>-1</v>
      </c>
      <c r="X16">
        <v>115</v>
      </c>
      <c r="Y16">
        <v>3</v>
      </c>
      <c r="Z16">
        <v>189</v>
      </c>
      <c r="AA16">
        <v>2</v>
      </c>
      <c r="AB16">
        <v>-19</v>
      </c>
    </row>
    <row r="17" spans="1:28" x14ac:dyDescent="0.35">
      <c r="A17" t="b">
        <v>1</v>
      </c>
      <c r="B17" t="b">
        <v>1</v>
      </c>
      <c r="C17">
        <v>10</v>
      </c>
      <c r="D17" t="s">
        <v>287</v>
      </c>
      <c r="E17" t="b">
        <v>1</v>
      </c>
      <c r="F17">
        <v>252</v>
      </c>
      <c r="G17" t="s">
        <v>122</v>
      </c>
      <c r="H17" t="s">
        <v>90</v>
      </c>
      <c r="I17">
        <v>118</v>
      </c>
      <c r="J17">
        <v>6</v>
      </c>
      <c r="K17">
        <v>124</v>
      </c>
      <c r="L17">
        <v>0.6243386243386243</v>
      </c>
      <c r="M17" t="s">
        <v>83</v>
      </c>
      <c r="N17" t="s">
        <v>87</v>
      </c>
      <c r="O17">
        <v>10</v>
      </c>
      <c r="P17" t="s">
        <v>317</v>
      </c>
      <c r="Q17">
        <v>777047181</v>
      </c>
      <c r="R17" t="b">
        <v>1</v>
      </c>
      <c r="S17">
        <v>168</v>
      </c>
      <c r="T17" t="b">
        <v>0</v>
      </c>
      <c r="U17">
        <v>31</v>
      </c>
      <c r="V17">
        <v>0</v>
      </c>
      <c r="W17">
        <v>-1</v>
      </c>
      <c r="X17">
        <v>115</v>
      </c>
      <c r="Y17">
        <v>4</v>
      </c>
      <c r="Z17">
        <v>189</v>
      </c>
      <c r="AA17">
        <v>6</v>
      </c>
      <c r="AB17">
        <v>21</v>
      </c>
    </row>
    <row r="18" spans="1:28" x14ac:dyDescent="0.35">
      <c r="A18" t="b">
        <v>1</v>
      </c>
      <c r="B18" t="b">
        <v>1</v>
      </c>
      <c r="C18">
        <v>10</v>
      </c>
      <c r="D18" t="s">
        <v>287</v>
      </c>
      <c r="E18" t="b">
        <v>1</v>
      </c>
      <c r="F18">
        <v>114</v>
      </c>
      <c r="G18" t="s">
        <v>176</v>
      </c>
      <c r="H18" t="s">
        <v>177</v>
      </c>
      <c r="I18">
        <v>121</v>
      </c>
      <c r="J18">
        <v>0</v>
      </c>
      <c r="K18">
        <v>121</v>
      </c>
      <c r="L18">
        <v>0.64021164021164023</v>
      </c>
      <c r="M18" t="s">
        <v>83</v>
      </c>
      <c r="N18" t="s">
        <v>82</v>
      </c>
      <c r="O18">
        <v>10</v>
      </c>
      <c r="P18" t="s">
        <v>316</v>
      </c>
      <c r="Q18">
        <v>1111702467</v>
      </c>
      <c r="R18" t="b">
        <v>1</v>
      </c>
      <c r="S18">
        <v>165</v>
      </c>
      <c r="T18" t="b">
        <v>0</v>
      </c>
      <c r="U18">
        <v>31</v>
      </c>
      <c r="V18">
        <v>0</v>
      </c>
      <c r="W18">
        <v>-1</v>
      </c>
      <c r="X18">
        <v>113</v>
      </c>
      <c r="Y18">
        <v>3</v>
      </c>
      <c r="Z18">
        <v>189</v>
      </c>
      <c r="AA18">
        <v>3</v>
      </c>
      <c r="AB18">
        <v>-11</v>
      </c>
    </row>
    <row r="19" spans="1:28" x14ac:dyDescent="0.35">
      <c r="A19" t="b">
        <v>1</v>
      </c>
      <c r="B19" t="b">
        <v>1</v>
      </c>
      <c r="C19">
        <v>10</v>
      </c>
      <c r="D19" t="s">
        <v>287</v>
      </c>
      <c r="E19" t="b">
        <v>1</v>
      </c>
      <c r="F19">
        <v>219</v>
      </c>
      <c r="G19" t="s">
        <v>250</v>
      </c>
      <c r="H19" t="s">
        <v>251</v>
      </c>
      <c r="I19">
        <v>120</v>
      </c>
      <c r="J19">
        <v>0</v>
      </c>
      <c r="K19">
        <v>120</v>
      </c>
      <c r="L19">
        <v>0.63492063492063489</v>
      </c>
      <c r="M19" t="s">
        <v>83</v>
      </c>
      <c r="N19" t="s">
        <v>87</v>
      </c>
      <c r="O19">
        <v>10</v>
      </c>
      <c r="P19" t="s">
        <v>316</v>
      </c>
      <c r="Q19">
        <v>164373020</v>
      </c>
      <c r="R19" t="b">
        <v>0</v>
      </c>
      <c r="S19">
        <v>0</v>
      </c>
      <c r="T19" t="b">
        <v>0</v>
      </c>
      <c r="U19">
        <v>44</v>
      </c>
      <c r="V19">
        <v>0</v>
      </c>
      <c r="W19">
        <v>-1</v>
      </c>
      <c r="X19">
        <v>118</v>
      </c>
      <c r="Y19">
        <v>3</v>
      </c>
      <c r="Z19">
        <v>189</v>
      </c>
      <c r="AA19">
        <v>3</v>
      </c>
      <c r="AB19">
        <v>-9</v>
      </c>
    </row>
    <row r="20" spans="1:28" x14ac:dyDescent="0.35">
      <c r="A20" t="b">
        <v>1</v>
      </c>
      <c r="B20" t="b">
        <v>1</v>
      </c>
      <c r="C20">
        <v>10</v>
      </c>
      <c r="D20" t="s">
        <v>287</v>
      </c>
      <c r="E20" t="b">
        <v>1</v>
      </c>
      <c r="F20">
        <v>274</v>
      </c>
      <c r="G20" t="s">
        <v>246</v>
      </c>
      <c r="H20" t="s">
        <v>247</v>
      </c>
      <c r="I20">
        <v>116</v>
      </c>
      <c r="J20">
        <v>3</v>
      </c>
      <c r="K20">
        <v>119</v>
      </c>
      <c r="L20">
        <v>0.61375661375661372</v>
      </c>
      <c r="M20" t="s">
        <v>83</v>
      </c>
      <c r="N20" t="s">
        <v>82</v>
      </c>
      <c r="O20">
        <v>10</v>
      </c>
      <c r="P20" t="s">
        <v>316</v>
      </c>
      <c r="Q20">
        <v>224691615</v>
      </c>
      <c r="R20" t="b">
        <v>1</v>
      </c>
      <c r="S20">
        <v>196</v>
      </c>
      <c r="T20" t="b">
        <v>0</v>
      </c>
      <c r="U20">
        <v>53</v>
      </c>
      <c r="V20">
        <v>0</v>
      </c>
      <c r="W20">
        <v>-1</v>
      </c>
      <c r="X20">
        <v>106</v>
      </c>
      <c r="Y20">
        <v>3</v>
      </c>
      <c r="Z20">
        <v>189</v>
      </c>
      <c r="AA20">
        <v>3</v>
      </c>
      <c r="AB20">
        <v>-17</v>
      </c>
    </row>
    <row r="21" spans="1:28" x14ac:dyDescent="0.35">
      <c r="A21" t="b">
        <v>1</v>
      </c>
      <c r="B21" t="b">
        <v>1</v>
      </c>
      <c r="C21">
        <v>10</v>
      </c>
      <c r="D21" t="s">
        <v>287</v>
      </c>
      <c r="E21" t="b">
        <v>1</v>
      </c>
      <c r="F21">
        <v>26</v>
      </c>
      <c r="G21" t="s">
        <v>166</v>
      </c>
      <c r="H21" t="s">
        <v>167</v>
      </c>
      <c r="I21">
        <v>116</v>
      </c>
      <c r="J21">
        <v>0</v>
      </c>
      <c r="K21">
        <v>116</v>
      </c>
      <c r="L21">
        <v>0.61375661375661372</v>
      </c>
      <c r="M21" t="s">
        <v>81</v>
      </c>
      <c r="N21" t="s">
        <v>82</v>
      </c>
      <c r="O21">
        <v>10</v>
      </c>
      <c r="P21" t="s">
        <v>316</v>
      </c>
      <c r="Q21">
        <v>294516098</v>
      </c>
      <c r="R21" t="b">
        <v>1</v>
      </c>
      <c r="S21">
        <v>173</v>
      </c>
      <c r="T21" t="b">
        <v>0</v>
      </c>
      <c r="U21">
        <v>98</v>
      </c>
      <c r="V21">
        <v>0</v>
      </c>
      <c r="W21">
        <v>-1</v>
      </c>
      <c r="X21">
        <v>112</v>
      </c>
      <c r="Y21">
        <v>3</v>
      </c>
      <c r="Z21">
        <v>189</v>
      </c>
      <c r="AA21">
        <v>4</v>
      </c>
      <c r="AB21">
        <v>15</v>
      </c>
    </row>
    <row r="22" spans="1:28" x14ac:dyDescent="0.35">
      <c r="A22" t="b">
        <v>1</v>
      </c>
      <c r="B22" t="b">
        <v>1</v>
      </c>
      <c r="C22">
        <v>10</v>
      </c>
      <c r="D22" t="s">
        <v>287</v>
      </c>
      <c r="E22" t="b">
        <v>1</v>
      </c>
      <c r="F22">
        <v>247</v>
      </c>
      <c r="G22" t="s">
        <v>239</v>
      </c>
      <c r="H22" t="s">
        <v>139</v>
      </c>
      <c r="I22">
        <v>116</v>
      </c>
      <c r="J22">
        <v>0</v>
      </c>
      <c r="K22">
        <v>116</v>
      </c>
      <c r="L22">
        <v>0.61375661375661372</v>
      </c>
      <c r="M22" t="s">
        <v>81</v>
      </c>
      <c r="N22" t="s">
        <v>82</v>
      </c>
      <c r="O22">
        <v>10</v>
      </c>
      <c r="P22" t="s">
        <v>317</v>
      </c>
      <c r="Q22">
        <v>1989070539</v>
      </c>
      <c r="R22" t="b">
        <v>1</v>
      </c>
      <c r="S22">
        <v>173</v>
      </c>
      <c r="T22" t="b">
        <v>0</v>
      </c>
      <c r="U22">
        <v>98</v>
      </c>
      <c r="V22">
        <v>0</v>
      </c>
      <c r="W22">
        <v>-1</v>
      </c>
      <c r="X22">
        <v>115</v>
      </c>
      <c r="Y22">
        <v>4</v>
      </c>
      <c r="Z22">
        <v>189</v>
      </c>
      <c r="AA22">
        <v>4</v>
      </c>
      <c r="AB22">
        <v>3</v>
      </c>
    </row>
    <row r="23" spans="1:28" x14ac:dyDescent="0.35">
      <c r="A23" t="b">
        <v>1</v>
      </c>
      <c r="B23" t="b">
        <v>1</v>
      </c>
      <c r="C23">
        <v>10</v>
      </c>
      <c r="D23" t="s">
        <v>287</v>
      </c>
      <c r="E23" t="b">
        <v>1</v>
      </c>
      <c r="F23">
        <v>120</v>
      </c>
      <c r="G23" t="s">
        <v>192</v>
      </c>
      <c r="H23" t="s">
        <v>276</v>
      </c>
      <c r="I23">
        <v>116</v>
      </c>
      <c r="J23">
        <v>0</v>
      </c>
      <c r="K23">
        <v>116</v>
      </c>
      <c r="L23">
        <v>0.61375661375661372</v>
      </c>
      <c r="M23" t="s">
        <v>83</v>
      </c>
      <c r="N23" t="s">
        <v>87</v>
      </c>
      <c r="O23">
        <v>10</v>
      </c>
      <c r="P23" t="s">
        <v>320</v>
      </c>
      <c r="Q23">
        <v>389608536</v>
      </c>
      <c r="R23" t="b">
        <v>0</v>
      </c>
      <c r="S23">
        <v>0</v>
      </c>
      <c r="T23" t="b">
        <v>0</v>
      </c>
      <c r="U23">
        <v>98</v>
      </c>
      <c r="V23">
        <v>0</v>
      </c>
      <c r="W23">
        <v>-1</v>
      </c>
      <c r="X23">
        <v>114</v>
      </c>
      <c r="Y23">
        <v>4</v>
      </c>
      <c r="Z23">
        <v>189</v>
      </c>
      <c r="AA23">
        <v>4</v>
      </c>
      <c r="AB23">
        <v>9</v>
      </c>
    </row>
    <row r="24" spans="1:28" x14ac:dyDescent="0.35">
      <c r="A24" t="b">
        <v>1</v>
      </c>
      <c r="B24" t="b">
        <v>1</v>
      </c>
      <c r="C24">
        <v>10</v>
      </c>
      <c r="D24" t="s">
        <v>287</v>
      </c>
      <c r="E24" t="b">
        <v>1</v>
      </c>
      <c r="F24">
        <v>160</v>
      </c>
      <c r="G24" t="s">
        <v>201</v>
      </c>
      <c r="H24" t="s">
        <v>202</v>
      </c>
      <c r="I24">
        <v>114</v>
      </c>
      <c r="J24">
        <v>0</v>
      </c>
      <c r="K24">
        <v>114</v>
      </c>
      <c r="L24">
        <v>0.60317460317460314</v>
      </c>
      <c r="M24" t="s">
        <v>83</v>
      </c>
      <c r="N24" t="s">
        <v>87</v>
      </c>
      <c r="O24">
        <v>10</v>
      </c>
      <c r="P24" t="s">
        <v>316</v>
      </c>
      <c r="Q24">
        <v>465285451</v>
      </c>
      <c r="R24" t="b">
        <v>1</v>
      </c>
      <c r="S24">
        <v>161</v>
      </c>
      <c r="T24" t="b">
        <v>0</v>
      </c>
      <c r="U24">
        <v>112</v>
      </c>
      <c r="V24">
        <v>0</v>
      </c>
      <c r="W24">
        <v>-1</v>
      </c>
      <c r="X24">
        <v>99</v>
      </c>
      <c r="Y24">
        <v>3</v>
      </c>
      <c r="Z24">
        <v>189</v>
      </c>
      <c r="AA24">
        <v>3</v>
      </c>
      <c r="AB24">
        <v>-11</v>
      </c>
    </row>
    <row r="25" spans="1:28" x14ac:dyDescent="0.35">
      <c r="A25" t="b">
        <v>1</v>
      </c>
      <c r="B25" t="b">
        <v>1</v>
      </c>
      <c r="C25">
        <v>10</v>
      </c>
      <c r="D25" t="s">
        <v>287</v>
      </c>
      <c r="E25" t="b">
        <v>1</v>
      </c>
      <c r="F25">
        <v>185</v>
      </c>
      <c r="G25" t="s">
        <v>203</v>
      </c>
      <c r="H25" t="s">
        <v>181</v>
      </c>
      <c r="I25">
        <v>108</v>
      </c>
      <c r="J25">
        <v>3</v>
      </c>
      <c r="K25">
        <v>111</v>
      </c>
      <c r="L25">
        <v>0.5714285714285714</v>
      </c>
      <c r="M25" t="s">
        <v>83</v>
      </c>
      <c r="N25" t="s">
        <v>82</v>
      </c>
      <c r="O25">
        <v>10</v>
      </c>
      <c r="P25" t="s">
        <v>316</v>
      </c>
      <c r="Q25">
        <v>1259241647</v>
      </c>
      <c r="R25" t="b">
        <v>1</v>
      </c>
      <c r="S25">
        <v>193</v>
      </c>
      <c r="T25" t="b">
        <v>0</v>
      </c>
      <c r="U25">
        <v>151</v>
      </c>
      <c r="V25">
        <v>0</v>
      </c>
      <c r="W25">
        <v>-1</v>
      </c>
      <c r="X25">
        <v>111</v>
      </c>
      <c r="Y25">
        <v>3</v>
      </c>
      <c r="Z25">
        <v>189</v>
      </c>
      <c r="AA25">
        <v>4</v>
      </c>
      <c r="AB25">
        <v>-1</v>
      </c>
    </row>
    <row r="26" spans="1:28" x14ac:dyDescent="0.35">
      <c r="A26" t="b">
        <v>1</v>
      </c>
      <c r="B26" t="b">
        <v>1</v>
      </c>
      <c r="C26">
        <v>3</v>
      </c>
      <c r="D26" t="s">
        <v>288</v>
      </c>
      <c r="E26" t="b">
        <v>1</v>
      </c>
      <c r="F26">
        <v>147</v>
      </c>
      <c r="G26" t="s">
        <v>240</v>
      </c>
      <c r="H26" t="s">
        <v>321</v>
      </c>
      <c r="I26">
        <v>118</v>
      </c>
      <c r="J26">
        <v>8</v>
      </c>
      <c r="K26">
        <v>126</v>
      </c>
      <c r="L26">
        <v>0.6243386243386243</v>
      </c>
      <c r="M26" t="s">
        <v>83</v>
      </c>
      <c r="N26" t="s">
        <v>87</v>
      </c>
      <c r="O26">
        <v>3</v>
      </c>
      <c r="P26" t="s">
        <v>317</v>
      </c>
      <c r="Q26">
        <v>1225623691</v>
      </c>
      <c r="R26" t="b">
        <v>1</v>
      </c>
      <c r="S26">
        <v>187</v>
      </c>
      <c r="T26" t="b">
        <v>0</v>
      </c>
      <c r="U26">
        <v>5</v>
      </c>
      <c r="V26">
        <v>0</v>
      </c>
      <c r="W26">
        <v>-1</v>
      </c>
      <c r="X26">
        <v>121</v>
      </c>
      <c r="Y26">
        <v>5</v>
      </c>
      <c r="Z26">
        <v>189</v>
      </c>
      <c r="AA26">
        <v>3</v>
      </c>
      <c r="AB26">
        <v>-11</v>
      </c>
    </row>
    <row r="27" spans="1:28" x14ac:dyDescent="0.35">
      <c r="A27" t="b">
        <v>1</v>
      </c>
      <c r="B27" t="b">
        <v>1</v>
      </c>
      <c r="C27">
        <v>3</v>
      </c>
      <c r="D27" t="s">
        <v>288</v>
      </c>
      <c r="E27" t="b">
        <v>1</v>
      </c>
      <c r="F27">
        <v>202</v>
      </c>
      <c r="G27" t="s">
        <v>206</v>
      </c>
      <c r="H27" t="s">
        <v>207</v>
      </c>
      <c r="I27">
        <v>107</v>
      </c>
      <c r="J27">
        <v>7</v>
      </c>
      <c r="K27">
        <v>114</v>
      </c>
      <c r="L27">
        <v>0.56613756613756616</v>
      </c>
      <c r="M27" t="s">
        <v>83</v>
      </c>
      <c r="N27" t="s">
        <v>87</v>
      </c>
      <c r="O27">
        <v>3</v>
      </c>
      <c r="P27" t="s">
        <v>317</v>
      </c>
      <c r="Q27">
        <v>858263359</v>
      </c>
      <c r="R27" t="b">
        <v>1</v>
      </c>
      <c r="S27">
        <v>158</v>
      </c>
      <c r="T27" t="b">
        <v>0</v>
      </c>
      <c r="U27">
        <v>130</v>
      </c>
      <c r="V27">
        <v>0</v>
      </c>
      <c r="W27">
        <v>0</v>
      </c>
      <c r="X27">
        <v>112</v>
      </c>
      <c r="Y27">
        <v>5</v>
      </c>
      <c r="Z27">
        <v>189</v>
      </c>
      <c r="AA27">
        <v>5</v>
      </c>
      <c r="AB27">
        <v>9</v>
      </c>
    </row>
    <row r="28" spans="1:28" x14ac:dyDescent="0.35">
      <c r="A28" t="b">
        <v>1</v>
      </c>
      <c r="B28" t="b">
        <v>1</v>
      </c>
      <c r="C28">
        <v>14</v>
      </c>
      <c r="D28" t="s">
        <v>289</v>
      </c>
      <c r="E28" t="b">
        <v>1</v>
      </c>
      <c r="F28">
        <v>256</v>
      </c>
      <c r="G28" t="s">
        <v>222</v>
      </c>
      <c r="H28" t="s">
        <v>95</v>
      </c>
      <c r="I28">
        <v>119</v>
      </c>
      <c r="J28">
        <v>4</v>
      </c>
      <c r="K28">
        <v>123</v>
      </c>
      <c r="L28">
        <v>0.62962962962962965</v>
      </c>
      <c r="M28" t="s">
        <v>83</v>
      </c>
      <c r="N28" t="s">
        <v>87</v>
      </c>
      <c r="O28">
        <v>14</v>
      </c>
      <c r="P28" t="s">
        <v>316</v>
      </c>
      <c r="Q28">
        <v>1684225336</v>
      </c>
      <c r="R28" t="b">
        <v>0</v>
      </c>
      <c r="S28">
        <v>0</v>
      </c>
      <c r="T28" t="b">
        <v>0</v>
      </c>
      <c r="U28">
        <v>44</v>
      </c>
      <c r="V28">
        <v>0</v>
      </c>
      <c r="W28">
        <v>-1</v>
      </c>
      <c r="X28">
        <v>117</v>
      </c>
      <c r="Y28">
        <v>6</v>
      </c>
      <c r="Z28">
        <v>189</v>
      </c>
      <c r="AA28">
        <v>6</v>
      </c>
      <c r="AB28">
        <v>17</v>
      </c>
    </row>
    <row r="29" spans="1:28" x14ac:dyDescent="0.35">
      <c r="A29" t="b">
        <v>1</v>
      </c>
      <c r="B29" t="b">
        <v>1</v>
      </c>
      <c r="C29">
        <v>14</v>
      </c>
      <c r="D29" t="s">
        <v>289</v>
      </c>
      <c r="E29" t="b">
        <v>1</v>
      </c>
      <c r="F29">
        <v>148</v>
      </c>
      <c r="G29" t="s">
        <v>238</v>
      </c>
      <c r="H29" t="s">
        <v>95</v>
      </c>
      <c r="I29">
        <v>118</v>
      </c>
      <c r="J29">
        <v>4</v>
      </c>
      <c r="K29">
        <v>122</v>
      </c>
      <c r="L29">
        <v>0.6243386243386243</v>
      </c>
      <c r="M29" t="s">
        <v>83</v>
      </c>
      <c r="N29" t="s">
        <v>87</v>
      </c>
      <c r="O29">
        <v>14</v>
      </c>
      <c r="P29" t="s">
        <v>316</v>
      </c>
      <c r="Q29">
        <v>523181482</v>
      </c>
      <c r="R29" t="b">
        <v>1</v>
      </c>
      <c r="S29">
        <v>176</v>
      </c>
      <c r="T29" t="b">
        <v>0</v>
      </c>
      <c r="U29">
        <v>31</v>
      </c>
      <c r="V29">
        <v>0</v>
      </c>
      <c r="W29">
        <v>-1</v>
      </c>
      <c r="X29">
        <v>112</v>
      </c>
      <c r="Y29">
        <v>3</v>
      </c>
      <c r="Z29">
        <v>189</v>
      </c>
      <c r="AA29">
        <v>4</v>
      </c>
      <c r="AB29">
        <v>3</v>
      </c>
    </row>
    <row r="30" spans="1:28" x14ac:dyDescent="0.35">
      <c r="A30" t="b">
        <v>1</v>
      </c>
      <c r="B30" t="b">
        <v>1</v>
      </c>
      <c r="C30">
        <v>14</v>
      </c>
      <c r="D30" t="s">
        <v>289</v>
      </c>
      <c r="E30" t="b">
        <v>1</v>
      </c>
      <c r="F30">
        <v>28</v>
      </c>
      <c r="G30" t="s">
        <v>271</v>
      </c>
      <c r="H30" t="s">
        <v>159</v>
      </c>
      <c r="I30">
        <v>115</v>
      </c>
      <c r="J30">
        <v>5</v>
      </c>
      <c r="K30">
        <v>120</v>
      </c>
      <c r="L30">
        <v>0.60846560846560849</v>
      </c>
      <c r="M30" t="s">
        <v>83</v>
      </c>
      <c r="N30" t="s">
        <v>87</v>
      </c>
      <c r="O30">
        <v>14</v>
      </c>
      <c r="P30" t="s">
        <v>316</v>
      </c>
      <c r="Q30">
        <v>1111605908</v>
      </c>
      <c r="R30" t="b">
        <v>1</v>
      </c>
      <c r="S30">
        <v>141</v>
      </c>
      <c r="T30" t="b">
        <v>0</v>
      </c>
      <c r="U30">
        <v>44</v>
      </c>
      <c r="V30">
        <v>0</v>
      </c>
      <c r="W30">
        <v>-1</v>
      </c>
      <c r="X30">
        <v>114</v>
      </c>
      <c r="Y30">
        <v>3</v>
      </c>
      <c r="Z30">
        <v>189</v>
      </c>
      <c r="AA30">
        <v>3</v>
      </c>
      <c r="AB30">
        <v>-11</v>
      </c>
    </row>
    <row r="31" spans="1:28" x14ac:dyDescent="0.35">
      <c r="A31" t="b">
        <v>1</v>
      </c>
      <c r="B31" t="b">
        <v>1</v>
      </c>
      <c r="C31">
        <v>14</v>
      </c>
      <c r="D31" t="s">
        <v>289</v>
      </c>
      <c r="E31" t="b">
        <v>1</v>
      </c>
      <c r="F31">
        <v>18</v>
      </c>
      <c r="G31" t="s">
        <v>126</v>
      </c>
      <c r="H31" t="s">
        <v>121</v>
      </c>
      <c r="I31">
        <v>120</v>
      </c>
      <c r="J31">
        <v>0</v>
      </c>
      <c r="K31">
        <v>120</v>
      </c>
      <c r="L31">
        <v>0.63492063492063489</v>
      </c>
      <c r="M31" t="s">
        <v>83</v>
      </c>
      <c r="N31" t="s">
        <v>82</v>
      </c>
      <c r="O31">
        <v>14</v>
      </c>
      <c r="P31" t="s">
        <v>316</v>
      </c>
      <c r="Q31">
        <v>1345855245</v>
      </c>
      <c r="R31" t="b">
        <v>1</v>
      </c>
      <c r="S31">
        <v>149</v>
      </c>
      <c r="T31" t="b">
        <v>0</v>
      </c>
      <c r="U31">
        <v>53</v>
      </c>
      <c r="V31">
        <v>0</v>
      </c>
      <c r="W31">
        <v>-1</v>
      </c>
      <c r="X31">
        <v>119</v>
      </c>
      <c r="Y31">
        <v>3</v>
      </c>
      <c r="Z31">
        <v>189</v>
      </c>
      <c r="AA31">
        <v>4</v>
      </c>
      <c r="AB31">
        <v>-9</v>
      </c>
    </row>
    <row r="32" spans="1:28" x14ac:dyDescent="0.35">
      <c r="A32" t="b">
        <v>1</v>
      </c>
      <c r="B32" t="b">
        <v>1</v>
      </c>
      <c r="C32">
        <v>14</v>
      </c>
      <c r="D32" t="s">
        <v>289</v>
      </c>
      <c r="E32" t="b">
        <v>1</v>
      </c>
      <c r="F32">
        <v>243</v>
      </c>
      <c r="G32" t="s">
        <v>101</v>
      </c>
      <c r="H32" t="s">
        <v>102</v>
      </c>
      <c r="I32">
        <v>115</v>
      </c>
      <c r="J32">
        <v>4</v>
      </c>
      <c r="K32">
        <v>119</v>
      </c>
      <c r="L32">
        <v>0.60846560846560849</v>
      </c>
      <c r="M32" t="s">
        <v>83</v>
      </c>
      <c r="N32" t="s">
        <v>82</v>
      </c>
      <c r="O32">
        <v>14</v>
      </c>
      <c r="P32" t="s">
        <v>317</v>
      </c>
      <c r="Q32">
        <v>330646370</v>
      </c>
      <c r="R32" t="b">
        <v>1</v>
      </c>
      <c r="S32">
        <v>187</v>
      </c>
      <c r="T32" t="b">
        <v>0</v>
      </c>
      <c r="U32">
        <v>53</v>
      </c>
      <c r="V32">
        <v>0</v>
      </c>
      <c r="W32">
        <v>-1</v>
      </c>
      <c r="X32">
        <v>110</v>
      </c>
      <c r="Y32">
        <v>2</v>
      </c>
      <c r="Z32">
        <v>189</v>
      </c>
      <c r="AA32">
        <v>3</v>
      </c>
      <c r="AB32">
        <v>-11</v>
      </c>
    </row>
    <row r="33" spans="1:28" x14ac:dyDescent="0.35">
      <c r="A33" t="b">
        <v>1</v>
      </c>
      <c r="B33" t="b">
        <v>1</v>
      </c>
      <c r="C33">
        <v>14</v>
      </c>
      <c r="D33" t="s">
        <v>289</v>
      </c>
      <c r="E33" t="b">
        <v>1</v>
      </c>
      <c r="F33">
        <v>124</v>
      </c>
      <c r="G33" t="s">
        <v>252</v>
      </c>
      <c r="H33" t="s">
        <v>253</v>
      </c>
      <c r="I33">
        <v>114</v>
      </c>
      <c r="J33">
        <v>4</v>
      </c>
      <c r="K33">
        <v>118</v>
      </c>
      <c r="L33">
        <v>0.60317460317460314</v>
      </c>
      <c r="M33" t="s">
        <v>83</v>
      </c>
      <c r="N33" t="s">
        <v>87</v>
      </c>
      <c r="O33">
        <v>14</v>
      </c>
      <c r="P33" t="s">
        <v>317</v>
      </c>
      <c r="Q33">
        <v>1560648562</v>
      </c>
      <c r="R33" t="b">
        <v>1</v>
      </c>
      <c r="S33">
        <v>174</v>
      </c>
      <c r="T33" t="b">
        <v>0</v>
      </c>
      <c r="U33">
        <v>81</v>
      </c>
      <c r="V33">
        <v>0</v>
      </c>
      <c r="W33">
        <v>-1</v>
      </c>
      <c r="X33">
        <v>109</v>
      </c>
      <c r="Y33">
        <v>3</v>
      </c>
      <c r="Z33">
        <v>189</v>
      </c>
      <c r="AA33">
        <v>4</v>
      </c>
      <c r="AB33">
        <v>5</v>
      </c>
    </row>
    <row r="34" spans="1:28" x14ac:dyDescent="0.35">
      <c r="A34" t="b">
        <v>1</v>
      </c>
      <c r="B34" t="b">
        <v>1</v>
      </c>
      <c r="C34">
        <v>14</v>
      </c>
      <c r="D34" t="s">
        <v>289</v>
      </c>
      <c r="E34" t="b">
        <v>1</v>
      </c>
      <c r="F34">
        <v>93</v>
      </c>
      <c r="G34" t="s">
        <v>146</v>
      </c>
      <c r="H34" t="s">
        <v>322</v>
      </c>
      <c r="I34">
        <v>117</v>
      </c>
      <c r="J34">
        <v>0</v>
      </c>
      <c r="K34">
        <v>117</v>
      </c>
      <c r="L34">
        <v>0.61904761904761907</v>
      </c>
      <c r="M34" t="s">
        <v>83</v>
      </c>
      <c r="N34" t="s">
        <v>87</v>
      </c>
      <c r="O34">
        <v>14</v>
      </c>
      <c r="P34" t="s">
        <v>316</v>
      </c>
      <c r="Q34">
        <v>519101714</v>
      </c>
      <c r="R34" t="b">
        <v>1</v>
      </c>
      <c r="S34">
        <v>165</v>
      </c>
      <c r="T34" t="b">
        <v>0</v>
      </c>
      <c r="U34">
        <v>81</v>
      </c>
      <c r="V34">
        <v>0</v>
      </c>
      <c r="W34">
        <v>-1</v>
      </c>
      <c r="X34">
        <v>117</v>
      </c>
      <c r="Y34">
        <v>5</v>
      </c>
      <c r="Z34">
        <v>189</v>
      </c>
      <c r="AA34">
        <v>3</v>
      </c>
      <c r="AB34">
        <v>-11</v>
      </c>
    </row>
    <row r="35" spans="1:28" x14ac:dyDescent="0.35">
      <c r="A35" t="b">
        <v>1</v>
      </c>
      <c r="B35" t="b">
        <v>1</v>
      </c>
      <c r="C35">
        <v>14</v>
      </c>
      <c r="D35" t="s">
        <v>289</v>
      </c>
      <c r="E35" t="b">
        <v>1</v>
      </c>
      <c r="F35">
        <v>197</v>
      </c>
      <c r="G35" t="s">
        <v>118</v>
      </c>
      <c r="H35" t="s">
        <v>119</v>
      </c>
      <c r="I35">
        <v>107</v>
      </c>
      <c r="J35">
        <v>8</v>
      </c>
      <c r="K35">
        <v>115</v>
      </c>
      <c r="L35">
        <v>0.56613756613756616</v>
      </c>
      <c r="M35" t="s">
        <v>81</v>
      </c>
      <c r="N35" t="s">
        <v>87</v>
      </c>
      <c r="O35">
        <v>14</v>
      </c>
      <c r="P35" t="s">
        <v>317</v>
      </c>
      <c r="Q35">
        <v>798730202</v>
      </c>
      <c r="R35" t="b">
        <v>1</v>
      </c>
      <c r="S35">
        <v>156</v>
      </c>
      <c r="T35" t="b">
        <v>0</v>
      </c>
      <c r="U35">
        <v>98</v>
      </c>
      <c r="V35">
        <v>0</v>
      </c>
      <c r="W35">
        <v>-1</v>
      </c>
      <c r="X35">
        <v>111</v>
      </c>
      <c r="Y35">
        <v>4</v>
      </c>
      <c r="Z35">
        <v>189</v>
      </c>
      <c r="AA35">
        <v>3</v>
      </c>
      <c r="AB35">
        <v>-11</v>
      </c>
    </row>
    <row r="36" spans="1:28" x14ac:dyDescent="0.35">
      <c r="A36" t="b">
        <v>1</v>
      </c>
      <c r="B36" t="b">
        <v>1</v>
      </c>
      <c r="C36">
        <v>14</v>
      </c>
      <c r="D36" t="s">
        <v>289</v>
      </c>
      <c r="E36" t="b">
        <v>1</v>
      </c>
      <c r="F36">
        <v>215</v>
      </c>
      <c r="G36" t="s">
        <v>104</v>
      </c>
      <c r="H36" t="s">
        <v>105</v>
      </c>
      <c r="I36">
        <v>108</v>
      </c>
      <c r="J36">
        <v>6</v>
      </c>
      <c r="K36">
        <v>114</v>
      </c>
      <c r="L36">
        <v>0.5714285714285714</v>
      </c>
      <c r="M36" t="s">
        <v>83</v>
      </c>
      <c r="N36" t="s">
        <v>87</v>
      </c>
      <c r="O36">
        <v>14</v>
      </c>
      <c r="P36" t="s">
        <v>316</v>
      </c>
      <c r="Q36">
        <v>1575771220</v>
      </c>
      <c r="R36" t="b">
        <v>1</v>
      </c>
      <c r="S36">
        <v>156</v>
      </c>
      <c r="T36" t="b">
        <v>0</v>
      </c>
      <c r="U36">
        <v>98</v>
      </c>
      <c r="V36">
        <v>0</v>
      </c>
      <c r="W36">
        <v>-1</v>
      </c>
      <c r="X36">
        <v>110</v>
      </c>
      <c r="Y36">
        <v>5</v>
      </c>
      <c r="Z36">
        <v>189</v>
      </c>
      <c r="AA36">
        <v>2</v>
      </c>
      <c r="AB36">
        <v>-25</v>
      </c>
    </row>
    <row r="37" spans="1:28" x14ac:dyDescent="0.35">
      <c r="A37" t="b">
        <v>1</v>
      </c>
      <c r="B37" t="b">
        <v>1</v>
      </c>
      <c r="C37">
        <v>14</v>
      </c>
      <c r="D37" t="s">
        <v>289</v>
      </c>
      <c r="E37" t="b">
        <v>1</v>
      </c>
      <c r="F37">
        <v>170</v>
      </c>
      <c r="G37" t="s">
        <v>103</v>
      </c>
      <c r="H37" t="s">
        <v>188</v>
      </c>
      <c r="I37">
        <v>107</v>
      </c>
      <c r="J37">
        <v>5</v>
      </c>
      <c r="K37">
        <v>112</v>
      </c>
      <c r="L37">
        <v>0.56613756613756616</v>
      </c>
      <c r="M37" t="s">
        <v>83</v>
      </c>
      <c r="N37" t="s">
        <v>87</v>
      </c>
      <c r="O37">
        <v>14</v>
      </c>
      <c r="P37" t="s">
        <v>316</v>
      </c>
      <c r="Q37">
        <v>797731581</v>
      </c>
      <c r="R37" t="b">
        <v>1</v>
      </c>
      <c r="S37">
        <v>140</v>
      </c>
      <c r="T37" t="b">
        <v>0</v>
      </c>
      <c r="U37">
        <v>130</v>
      </c>
      <c r="V37">
        <v>0</v>
      </c>
      <c r="W37">
        <v>-1</v>
      </c>
      <c r="X37">
        <v>104</v>
      </c>
      <c r="Y37">
        <v>3</v>
      </c>
      <c r="Z37">
        <v>189</v>
      </c>
      <c r="AA37">
        <v>3</v>
      </c>
      <c r="AB37">
        <v>-15</v>
      </c>
    </row>
    <row r="38" spans="1:28" x14ac:dyDescent="0.35">
      <c r="A38" t="b">
        <v>1</v>
      </c>
      <c r="B38" t="b">
        <v>1</v>
      </c>
      <c r="C38">
        <v>14</v>
      </c>
      <c r="D38" t="s">
        <v>289</v>
      </c>
      <c r="E38" t="b">
        <v>1</v>
      </c>
      <c r="F38">
        <v>21</v>
      </c>
      <c r="G38" t="s">
        <v>248</v>
      </c>
      <c r="H38" t="s">
        <v>93</v>
      </c>
      <c r="I38">
        <v>109</v>
      </c>
      <c r="J38">
        <v>0</v>
      </c>
      <c r="K38">
        <v>109</v>
      </c>
      <c r="L38">
        <v>0.57671957671957674</v>
      </c>
      <c r="M38" t="s">
        <v>83</v>
      </c>
      <c r="N38" t="s">
        <v>82</v>
      </c>
      <c r="O38">
        <v>14</v>
      </c>
      <c r="P38" t="s">
        <v>316</v>
      </c>
      <c r="Q38">
        <v>554213630</v>
      </c>
      <c r="R38" t="b">
        <v>1</v>
      </c>
      <c r="S38">
        <v>169</v>
      </c>
      <c r="T38" t="b">
        <v>0</v>
      </c>
      <c r="U38">
        <v>161</v>
      </c>
      <c r="V38">
        <v>0</v>
      </c>
      <c r="W38">
        <v>-1</v>
      </c>
      <c r="X38">
        <v>111</v>
      </c>
      <c r="Y38">
        <v>4</v>
      </c>
      <c r="Z38">
        <v>189</v>
      </c>
      <c r="AA38">
        <v>4</v>
      </c>
      <c r="AB38">
        <v>7</v>
      </c>
    </row>
    <row r="39" spans="1:28" x14ac:dyDescent="0.35">
      <c r="A39" t="b">
        <v>1</v>
      </c>
      <c r="B39" t="b">
        <v>1</v>
      </c>
      <c r="C39">
        <v>14</v>
      </c>
      <c r="D39" t="s">
        <v>289</v>
      </c>
      <c r="E39" t="b">
        <v>1</v>
      </c>
      <c r="F39">
        <v>283</v>
      </c>
      <c r="G39" t="s">
        <v>134</v>
      </c>
      <c r="H39" t="s">
        <v>135</v>
      </c>
      <c r="I39">
        <v>93</v>
      </c>
      <c r="J39">
        <v>6</v>
      </c>
      <c r="K39">
        <v>99</v>
      </c>
      <c r="L39">
        <v>0.49206349206349204</v>
      </c>
      <c r="M39" t="s">
        <v>83</v>
      </c>
      <c r="N39" t="s">
        <v>87</v>
      </c>
      <c r="O39">
        <v>14</v>
      </c>
      <c r="P39" t="s">
        <v>317</v>
      </c>
      <c r="Q39">
        <v>474953987</v>
      </c>
      <c r="R39" t="b">
        <v>0</v>
      </c>
      <c r="S39">
        <v>0</v>
      </c>
      <c r="T39" t="b">
        <v>0</v>
      </c>
      <c r="U39">
        <v>182</v>
      </c>
      <c r="V39">
        <v>0</v>
      </c>
      <c r="W39">
        <v>-1</v>
      </c>
      <c r="X39">
        <v>108</v>
      </c>
      <c r="Y39">
        <v>3</v>
      </c>
      <c r="Z39">
        <v>189</v>
      </c>
      <c r="AA39">
        <v>3</v>
      </c>
      <c r="AB39">
        <v>-7</v>
      </c>
    </row>
    <row r="40" spans="1:28" x14ac:dyDescent="0.35">
      <c r="A40" t="b">
        <v>1</v>
      </c>
      <c r="B40" t="b">
        <v>1</v>
      </c>
      <c r="C40">
        <v>7</v>
      </c>
      <c r="D40" t="s">
        <v>290</v>
      </c>
      <c r="E40" t="b">
        <v>1</v>
      </c>
      <c r="F40">
        <v>194</v>
      </c>
      <c r="G40" t="s">
        <v>151</v>
      </c>
      <c r="H40" t="s">
        <v>152</v>
      </c>
      <c r="I40">
        <v>118</v>
      </c>
      <c r="J40">
        <v>9</v>
      </c>
      <c r="K40">
        <v>127</v>
      </c>
      <c r="L40">
        <v>0.6243386243386243</v>
      </c>
      <c r="M40" t="s">
        <v>83</v>
      </c>
      <c r="N40" t="s">
        <v>87</v>
      </c>
      <c r="O40">
        <v>7</v>
      </c>
      <c r="P40" t="s">
        <v>316</v>
      </c>
      <c r="Q40">
        <v>1383090408</v>
      </c>
      <c r="R40" t="b">
        <v>1</v>
      </c>
      <c r="S40">
        <v>160</v>
      </c>
      <c r="T40" t="b">
        <v>0</v>
      </c>
      <c r="U40">
        <v>5</v>
      </c>
      <c r="V40">
        <v>0</v>
      </c>
      <c r="W40">
        <v>-1</v>
      </c>
      <c r="X40">
        <v>112</v>
      </c>
      <c r="Y40">
        <v>3</v>
      </c>
      <c r="Z40">
        <v>189</v>
      </c>
      <c r="AA40">
        <v>4</v>
      </c>
      <c r="AB40">
        <v>7</v>
      </c>
    </row>
    <row r="41" spans="1:28" x14ac:dyDescent="0.35">
      <c r="A41" t="b">
        <v>1</v>
      </c>
      <c r="B41" t="b">
        <v>1</v>
      </c>
      <c r="C41">
        <v>7</v>
      </c>
      <c r="D41" t="s">
        <v>290</v>
      </c>
      <c r="E41" t="b">
        <v>1</v>
      </c>
      <c r="F41">
        <v>15</v>
      </c>
      <c r="G41" t="s">
        <v>226</v>
      </c>
      <c r="H41" t="s">
        <v>216</v>
      </c>
      <c r="I41">
        <v>119</v>
      </c>
      <c r="J41">
        <v>6</v>
      </c>
      <c r="K41">
        <v>125</v>
      </c>
      <c r="L41">
        <v>0.62962962962962965</v>
      </c>
      <c r="M41" t="s">
        <v>83</v>
      </c>
      <c r="N41" t="s">
        <v>87</v>
      </c>
      <c r="O41">
        <v>7</v>
      </c>
      <c r="P41" t="s">
        <v>316</v>
      </c>
      <c r="Q41">
        <v>207071393</v>
      </c>
      <c r="R41" t="b">
        <v>1</v>
      </c>
      <c r="S41">
        <v>150</v>
      </c>
      <c r="T41" t="b">
        <v>0</v>
      </c>
      <c r="U41">
        <v>10</v>
      </c>
      <c r="V41">
        <v>0</v>
      </c>
      <c r="W41">
        <v>-1</v>
      </c>
      <c r="X41">
        <v>107</v>
      </c>
      <c r="Y41">
        <v>3</v>
      </c>
      <c r="Z41">
        <v>189</v>
      </c>
      <c r="AA41">
        <v>3</v>
      </c>
      <c r="AB41">
        <v>-1</v>
      </c>
    </row>
    <row r="42" spans="1:28" x14ac:dyDescent="0.35">
      <c r="A42" t="b">
        <v>1</v>
      </c>
      <c r="B42" t="b">
        <v>1</v>
      </c>
      <c r="C42">
        <v>7</v>
      </c>
      <c r="D42" t="s">
        <v>290</v>
      </c>
      <c r="E42" t="b">
        <v>1</v>
      </c>
      <c r="F42">
        <v>69</v>
      </c>
      <c r="G42" t="s">
        <v>217</v>
      </c>
      <c r="H42" t="s">
        <v>218</v>
      </c>
      <c r="I42">
        <v>117</v>
      </c>
      <c r="J42">
        <v>7</v>
      </c>
      <c r="K42">
        <v>124</v>
      </c>
      <c r="L42">
        <v>0.61904761904761907</v>
      </c>
      <c r="M42" t="s">
        <v>83</v>
      </c>
      <c r="N42" t="s">
        <v>87</v>
      </c>
      <c r="O42">
        <v>7</v>
      </c>
      <c r="P42" t="s">
        <v>316</v>
      </c>
      <c r="Q42">
        <v>1225494485</v>
      </c>
      <c r="R42" t="b">
        <v>1</v>
      </c>
      <c r="S42">
        <v>157</v>
      </c>
      <c r="T42" t="b">
        <v>0</v>
      </c>
      <c r="U42">
        <v>31</v>
      </c>
      <c r="V42">
        <v>0</v>
      </c>
      <c r="W42">
        <v>-1</v>
      </c>
      <c r="X42">
        <v>120</v>
      </c>
      <c r="Y42">
        <v>5</v>
      </c>
      <c r="Z42">
        <v>189</v>
      </c>
      <c r="AA42">
        <v>6</v>
      </c>
      <c r="AB42">
        <v>25</v>
      </c>
    </row>
    <row r="43" spans="1:28" x14ac:dyDescent="0.35">
      <c r="A43" t="b">
        <v>1</v>
      </c>
      <c r="B43" t="b">
        <v>1</v>
      </c>
      <c r="C43">
        <v>7</v>
      </c>
      <c r="D43" t="s">
        <v>290</v>
      </c>
      <c r="E43" t="b">
        <v>1</v>
      </c>
      <c r="F43">
        <v>126</v>
      </c>
      <c r="G43" t="s">
        <v>323</v>
      </c>
      <c r="H43" t="s">
        <v>220</v>
      </c>
      <c r="I43">
        <v>117</v>
      </c>
      <c r="J43">
        <v>4</v>
      </c>
      <c r="K43">
        <v>121</v>
      </c>
      <c r="L43">
        <v>0.61904761904761907</v>
      </c>
      <c r="M43" t="s">
        <v>83</v>
      </c>
      <c r="N43" t="s">
        <v>87</v>
      </c>
      <c r="O43">
        <v>7</v>
      </c>
      <c r="P43" t="s">
        <v>316</v>
      </c>
      <c r="Q43">
        <v>1713233697</v>
      </c>
      <c r="R43" t="b">
        <v>1</v>
      </c>
      <c r="S43">
        <v>123</v>
      </c>
      <c r="T43" t="b">
        <v>0</v>
      </c>
      <c r="U43">
        <v>68</v>
      </c>
      <c r="V43">
        <v>0</v>
      </c>
      <c r="W43">
        <v>-1</v>
      </c>
      <c r="X43">
        <v>114</v>
      </c>
      <c r="Y43">
        <v>4</v>
      </c>
      <c r="Z43">
        <v>189</v>
      </c>
      <c r="AA43">
        <v>6</v>
      </c>
      <c r="AB43">
        <v>21</v>
      </c>
    </row>
    <row r="44" spans="1:28" x14ac:dyDescent="0.35">
      <c r="A44" t="b">
        <v>1</v>
      </c>
      <c r="B44" t="b">
        <v>1</v>
      </c>
      <c r="C44">
        <v>7</v>
      </c>
      <c r="D44" t="s">
        <v>290</v>
      </c>
      <c r="E44" t="b">
        <v>1</v>
      </c>
      <c r="F44">
        <v>116</v>
      </c>
      <c r="G44" t="s">
        <v>130</v>
      </c>
      <c r="H44" t="s">
        <v>234</v>
      </c>
      <c r="I44">
        <v>114</v>
      </c>
      <c r="J44">
        <v>6</v>
      </c>
      <c r="K44">
        <v>120</v>
      </c>
      <c r="L44">
        <v>0.60317460317460314</v>
      </c>
      <c r="M44" t="s">
        <v>83</v>
      </c>
      <c r="N44" t="s">
        <v>87</v>
      </c>
      <c r="O44">
        <v>7</v>
      </c>
      <c r="P44" t="s">
        <v>317</v>
      </c>
      <c r="Q44">
        <v>459355174</v>
      </c>
      <c r="R44" t="b">
        <v>1</v>
      </c>
      <c r="S44">
        <v>159</v>
      </c>
      <c r="T44" t="b">
        <v>0</v>
      </c>
      <c r="U44">
        <v>68</v>
      </c>
      <c r="V44">
        <v>0</v>
      </c>
      <c r="W44">
        <v>0</v>
      </c>
      <c r="X44">
        <v>123</v>
      </c>
      <c r="Y44">
        <v>4</v>
      </c>
      <c r="Z44">
        <v>189</v>
      </c>
      <c r="AA44">
        <v>5</v>
      </c>
      <c r="AB44">
        <v>13</v>
      </c>
    </row>
    <row r="45" spans="1:28" x14ac:dyDescent="0.35">
      <c r="A45" t="b">
        <v>1</v>
      </c>
      <c r="B45" t="b">
        <v>1</v>
      </c>
      <c r="C45">
        <v>7</v>
      </c>
      <c r="D45" t="s">
        <v>290</v>
      </c>
      <c r="E45" t="b">
        <v>1</v>
      </c>
      <c r="F45">
        <v>281</v>
      </c>
      <c r="G45" t="s">
        <v>161</v>
      </c>
      <c r="H45" t="s">
        <v>273</v>
      </c>
      <c r="I45">
        <v>114</v>
      </c>
      <c r="J45">
        <v>6</v>
      </c>
      <c r="K45">
        <v>120</v>
      </c>
      <c r="L45">
        <v>0.60317460317460314</v>
      </c>
      <c r="M45" t="s">
        <v>83</v>
      </c>
      <c r="N45" t="s">
        <v>87</v>
      </c>
      <c r="O45">
        <v>7</v>
      </c>
      <c r="P45" t="s">
        <v>317</v>
      </c>
      <c r="Q45">
        <v>313551545</v>
      </c>
      <c r="R45" t="b">
        <v>0</v>
      </c>
      <c r="S45">
        <v>0</v>
      </c>
      <c r="T45" t="b">
        <v>0</v>
      </c>
      <c r="U45">
        <v>53</v>
      </c>
      <c r="V45">
        <v>0</v>
      </c>
      <c r="W45">
        <v>-1</v>
      </c>
      <c r="X45">
        <v>112</v>
      </c>
      <c r="Y45">
        <v>4</v>
      </c>
      <c r="Z45">
        <v>189</v>
      </c>
      <c r="AA45">
        <v>4</v>
      </c>
      <c r="AB45">
        <v>-1</v>
      </c>
    </row>
    <row r="46" spans="1:28" x14ac:dyDescent="0.35">
      <c r="A46" t="b">
        <v>1</v>
      </c>
      <c r="B46" t="b">
        <v>1</v>
      </c>
      <c r="C46">
        <v>7</v>
      </c>
      <c r="D46" t="s">
        <v>290</v>
      </c>
      <c r="E46" t="b">
        <v>1</v>
      </c>
      <c r="F46">
        <v>109</v>
      </c>
      <c r="G46" t="s">
        <v>256</v>
      </c>
      <c r="H46" t="s">
        <v>156</v>
      </c>
      <c r="I46">
        <v>114</v>
      </c>
      <c r="J46">
        <v>5</v>
      </c>
      <c r="K46">
        <v>119</v>
      </c>
      <c r="L46">
        <v>0.60317460317460314</v>
      </c>
      <c r="M46" t="s">
        <v>83</v>
      </c>
      <c r="N46" t="s">
        <v>82</v>
      </c>
      <c r="O46">
        <v>7</v>
      </c>
      <c r="P46" t="s">
        <v>316</v>
      </c>
      <c r="Q46">
        <v>437367598</v>
      </c>
      <c r="R46" t="b">
        <v>1</v>
      </c>
      <c r="S46">
        <v>100</v>
      </c>
      <c r="T46" t="b">
        <v>0</v>
      </c>
      <c r="U46">
        <v>68</v>
      </c>
      <c r="V46">
        <v>0</v>
      </c>
      <c r="W46">
        <v>-1</v>
      </c>
      <c r="X46">
        <v>102</v>
      </c>
      <c r="Y46">
        <v>1</v>
      </c>
      <c r="Z46">
        <v>189</v>
      </c>
      <c r="AA46">
        <v>4</v>
      </c>
      <c r="AB46">
        <v>-1</v>
      </c>
    </row>
    <row r="47" spans="1:28" x14ac:dyDescent="0.35">
      <c r="A47" t="b">
        <v>1</v>
      </c>
      <c r="B47" t="b">
        <v>1</v>
      </c>
      <c r="C47">
        <v>7</v>
      </c>
      <c r="D47" t="s">
        <v>290</v>
      </c>
      <c r="E47" t="b">
        <v>1</v>
      </c>
      <c r="F47">
        <v>173</v>
      </c>
      <c r="G47" t="s">
        <v>91</v>
      </c>
      <c r="H47" t="s">
        <v>92</v>
      </c>
      <c r="I47">
        <v>118</v>
      </c>
      <c r="J47">
        <v>0</v>
      </c>
      <c r="K47">
        <v>118</v>
      </c>
      <c r="L47">
        <v>0.6243386243386243</v>
      </c>
      <c r="M47" t="s">
        <v>81</v>
      </c>
      <c r="N47" t="s">
        <v>87</v>
      </c>
      <c r="O47">
        <v>7</v>
      </c>
      <c r="P47" t="s">
        <v>317</v>
      </c>
      <c r="Q47">
        <v>1275257791</v>
      </c>
      <c r="R47" t="b">
        <v>1</v>
      </c>
      <c r="S47">
        <v>173</v>
      </c>
      <c r="T47" t="b">
        <v>0</v>
      </c>
      <c r="U47">
        <v>68</v>
      </c>
      <c r="V47">
        <v>0</v>
      </c>
      <c r="W47">
        <v>-1</v>
      </c>
      <c r="X47">
        <v>118</v>
      </c>
      <c r="Y47">
        <v>5</v>
      </c>
      <c r="Z47">
        <v>189</v>
      </c>
      <c r="AA47">
        <v>3</v>
      </c>
      <c r="AB47">
        <v>-19</v>
      </c>
    </row>
    <row r="48" spans="1:28" x14ac:dyDescent="0.35">
      <c r="A48" t="b">
        <v>1</v>
      </c>
      <c r="B48" t="b">
        <v>1</v>
      </c>
      <c r="C48">
        <v>7</v>
      </c>
      <c r="D48" t="s">
        <v>290</v>
      </c>
      <c r="E48" t="b">
        <v>1</v>
      </c>
      <c r="F48">
        <v>246</v>
      </c>
      <c r="G48" t="s">
        <v>99</v>
      </c>
      <c r="H48" t="s">
        <v>100</v>
      </c>
      <c r="I48">
        <v>113</v>
      </c>
      <c r="J48">
        <v>5</v>
      </c>
      <c r="K48">
        <v>118</v>
      </c>
      <c r="L48">
        <v>0.59788359788359791</v>
      </c>
      <c r="M48" t="s">
        <v>81</v>
      </c>
      <c r="N48" t="s">
        <v>82</v>
      </c>
      <c r="O48">
        <v>7</v>
      </c>
      <c r="P48" t="s">
        <v>317</v>
      </c>
      <c r="Q48">
        <v>2089801974</v>
      </c>
      <c r="R48" t="b">
        <v>1</v>
      </c>
      <c r="S48">
        <v>163</v>
      </c>
      <c r="T48" t="b">
        <v>0</v>
      </c>
      <c r="U48">
        <v>90</v>
      </c>
      <c r="V48">
        <v>0</v>
      </c>
      <c r="W48">
        <v>-1</v>
      </c>
      <c r="X48">
        <v>109</v>
      </c>
      <c r="Y48">
        <v>4</v>
      </c>
      <c r="Z48">
        <v>189</v>
      </c>
      <c r="AA48">
        <v>5</v>
      </c>
      <c r="AB48">
        <v>9</v>
      </c>
    </row>
    <row r="49" spans="1:28" x14ac:dyDescent="0.35">
      <c r="A49" t="b">
        <v>1</v>
      </c>
      <c r="B49" t="b">
        <v>1</v>
      </c>
      <c r="C49">
        <v>7</v>
      </c>
      <c r="D49" t="s">
        <v>290</v>
      </c>
      <c r="E49" t="b">
        <v>1</v>
      </c>
      <c r="F49">
        <v>32</v>
      </c>
      <c r="G49" t="s">
        <v>127</v>
      </c>
      <c r="H49" t="s">
        <v>86</v>
      </c>
      <c r="I49">
        <v>115</v>
      </c>
      <c r="J49">
        <v>0</v>
      </c>
      <c r="K49">
        <v>115</v>
      </c>
      <c r="L49">
        <v>0.60846560846560849</v>
      </c>
      <c r="M49" t="s">
        <v>83</v>
      </c>
      <c r="N49" t="s">
        <v>87</v>
      </c>
      <c r="O49">
        <v>7</v>
      </c>
      <c r="P49" t="s">
        <v>317</v>
      </c>
      <c r="Q49">
        <v>1805666579</v>
      </c>
      <c r="R49" t="b">
        <v>1</v>
      </c>
      <c r="S49">
        <v>167</v>
      </c>
      <c r="T49" t="b">
        <v>0</v>
      </c>
      <c r="U49">
        <v>98</v>
      </c>
      <c r="V49">
        <v>0</v>
      </c>
      <c r="W49">
        <v>-1</v>
      </c>
      <c r="X49">
        <v>115</v>
      </c>
      <c r="Y49">
        <v>3</v>
      </c>
      <c r="Z49">
        <v>189</v>
      </c>
      <c r="AA49">
        <v>3</v>
      </c>
      <c r="AB49">
        <v>-7</v>
      </c>
    </row>
    <row r="50" spans="1:28" x14ac:dyDescent="0.35">
      <c r="A50" t="b">
        <v>1</v>
      </c>
      <c r="B50" t="b">
        <v>1</v>
      </c>
      <c r="C50">
        <v>7</v>
      </c>
      <c r="D50" t="s">
        <v>290</v>
      </c>
      <c r="E50" t="b">
        <v>1</v>
      </c>
      <c r="F50">
        <v>96</v>
      </c>
      <c r="G50" t="s">
        <v>384</v>
      </c>
      <c r="H50" t="s">
        <v>181</v>
      </c>
      <c r="I50">
        <v>109</v>
      </c>
      <c r="J50">
        <v>4</v>
      </c>
      <c r="K50">
        <v>113</v>
      </c>
      <c r="L50">
        <v>0.57671957671957674</v>
      </c>
      <c r="M50" t="s">
        <v>81</v>
      </c>
      <c r="N50" t="s">
        <v>82</v>
      </c>
      <c r="O50">
        <v>7</v>
      </c>
      <c r="P50" t="s">
        <v>316</v>
      </c>
      <c r="Q50">
        <v>117763204</v>
      </c>
      <c r="R50" t="b">
        <v>1</v>
      </c>
      <c r="S50">
        <v>199</v>
      </c>
      <c r="T50" t="b">
        <v>0</v>
      </c>
      <c r="U50">
        <v>143</v>
      </c>
      <c r="V50">
        <v>0</v>
      </c>
      <c r="W50">
        <v>-1</v>
      </c>
      <c r="X50">
        <v>112</v>
      </c>
      <c r="Y50">
        <v>3</v>
      </c>
      <c r="Z50">
        <v>189</v>
      </c>
      <c r="AA50">
        <v>5</v>
      </c>
      <c r="AB50">
        <v>13</v>
      </c>
    </row>
    <row r="51" spans="1:28" x14ac:dyDescent="0.35">
      <c r="A51" t="b">
        <v>1</v>
      </c>
      <c r="B51" t="b">
        <v>1</v>
      </c>
      <c r="C51">
        <v>7</v>
      </c>
      <c r="D51" t="s">
        <v>290</v>
      </c>
      <c r="E51" t="b">
        <v>1</v>
      </c>
      <c r="F51">
        <v>242</v>
      </c>
      <c r="G51" t="s">
        <v>113</v>
      </c>
      <c r="H51" t="s">
        <v>114</v>
      </c>
      <c r="I51">
        <v>110</v>
      </c>
      <c r="J51">
        <v>0</v>
      </c>
      <c r="K51">
        <v>110</v>
      </c>
      <c r="L51">
        <v>0.58201058201058198</v>
      </c>
      <c r="M51" t="s">
        <v>81</v>
      </c>
      <c r="N51" t="s">
        <v>82</v>
      </c>
      <c r="O51">
        <v>7</v>
      </c>
      <c r="P51" t="s">
        <v>317</v>
      </c>
      <c r="Q51">
        <v>1477474491</v>
      </c>
      <c r="R51" t="b">
        <v>0</v>
      </c>
      <c r="S51">
        <v>0</v>
      </c>
      <c r="T51" t="b">
        <v>0</v>
      </c>
      <c r="U51">
        <v>155</v>
      </c>
      <c r="V51">
        <v>0</v>
      </c>
      <c r="W51">
        <v>-1</v>
      </c>
      <c r="X51">
        <v>112</v>
      </c>
      <c r="Y51">
        <v>4</v>
      </c>
      <c r="Z51">
        <v>189</v>
      </c>
      <c r="AA51">
        <v>4</v>
      </c>
      <c r="AB51">
        <v>3</v>
      </c>
    </row>
    <row r="52" spans="1:28" x14ac:dyDescent="0.35">
      <c r="A52" t="b">
        <v>1</v>
      </c>
      <c r="B52" t="b">
        <v>1</v>
      </c>
      <c r="C52">
        <v>7</v>
      </c>
      <c r="D52" t="s">
        <v>290</v>
      </c>
      <c r="E52" t="b">
        <v>1</v>
      </c>
      <c r="F52">
        <v>152</v>
      </c>
      <c r="G52" t="s">
        <v>112</v>
      </c>
      <c r="H52" t="s">
        <v>223</v>
      </c>
      <c r="I52">
        <v>108</v>
      </c>
      <c r="J52">
        <v>0</v>
      </c>
      <c r="K52">
        <v>108</v>
      </c>
      <c r="L52">
        <v>0.5714285714285714</v>
      </c>
      <c r="M52" t="s">
        <v>83</v>
      </c>
      <c r="N52" t="s">
        <v>82</v>
      </c>
      <c r="O52">
        <v>7</v>
      </c>
      <c r="P52" t="s">
        <v>316</v>
      </c>
      <c r="Q52">
        <v>588294290</v>
      </c>
      <c r="R52" t="b">
        <v>1</v>
      </c>
      <c r="S52">
        <v>160</v>
      </c>
      <c r="T52" t="b">
        <v>0</v>
      </c>
      <c r="U52">
        <v>161</v>
      </c>
      <c r="V52">
        <v>0</v>
      </c>
      <c r="W52">
        <v>-1</v>
      </c>
      <c r="X52">
        <v>110</v>
      </c>
      <c r="Y52">
        <v>3</v>
      </c>
      <c r="Z52">
        <v>189</v>
      </c>
      <c r="AA52">
        <v>3</v>
      </c>
      <c r="AB52">
        <v>-1</v>
      </c>
    </row>
    <row r="53" spans="1:28" x14ac:dyDescent="0.35">
      <c r="A53" t="b">
        <v>1</v>
      </c>
      <c r="B53" t="b">
        <v>1</v>
      </c>
      <c r="C53">
        <v>7</v>
      </c>
      <c r="D53" t="s">
        <v>290</v>
      </c>
      <c r="E53" t="b">
        <v>1</v>
      </c>
      <c r="F53">
        <v>62</v>
      </c>
      <c r="G53" t="s">
        <v>140</v>
      </c>
      <c r="H53" t="s">
        <v>141</v>
      </c>
      <c r="I53">
        <v>101</v>
      </c>
      <c r="J53">
        <v>3</v>
      </c>
      <c r="K53">
        <v>104</v>
      </c>
      <c r="L53">
        <v>0.53439153439153442</v>
      </c>
      <c r="M53" t="s">
        <v>81</v>
      </c>
      <c r="N53" t="s">
        <v>87</v>
      </c>
      <c r="O53">
        <v>7</v>
      </c>
      <c r="P53" t="s">
        <v>316</v>
      </c>
      <c r="Q53">
        <v>2049884637</v>
      </c>
      <c r="R53" t="b">
        <v>1</v>
      </c>
      <c r="S53">
        <v>10055</v>
      </c>
      <c r="T53" t="b">
        <v>0</v>
      </c>
      <c r="U53">
        <v>174</v>
      </c>
      <c r="V53">
        <v>0</v>
      </c>
      <c r="W53">
        <v>-1</v>
      </c>
      <c r="X53">
        <v>107</v>
      </c>
      <c r="Y53">
        <v>2</v>
      </c>
      <c r="Z53">
        <v>189</v>
      </c>
      <c r="AA53">
        <v>3</v>
      </c>
      <c r="AB53">
        <v>-1</v>
      </c>
    </row>
    <row r="54" spans="1:28" x14ac:dyDescent="0.35">
      <c r="A54" t="b">
        <v>1</v>
      </c>
      <c r="B54" t="b">
        <v>1</v>
      </c>
      <c r="C54">
        <v>4</v>
      </c>
      <c r="D54" t="s">
        <v>291</v>
      </c>
      <c r="E54" t="b">
        <v>1</v>
      </c>
      <c r="F54">
        <v>191</v>
      </c>
      <c r="G54" t="s">
        <v>268</v>
      </c>
      <c r="H54" t="s">
        <v>269</v>
      </c>
      <c r="I54">
        <v>101</v>
      </c>
      <c r="J54">
        <v>0</v>
      </c>
      <c r="K54">
        <v>101</v>
      </c>
      <c r="L54">
        <v>0.53439153439153442</v>
      </c>
      <c r="M54" t="s">
        <v>81</v>
      </c>
      <c r="N54" t="s">
        <v>87</v>
      </c>
      <c r="O54">
        <v>4</v>
      </c>
      <c r="P54" t="s">
        <v>317</v>
      </c>
      <c r="Q54">
        <v>1841381452</v>
      </c>
      <c r="R54" t="b">
        <v>0</v>
      </c>
      <c r="S54">
        <v>0</v>
      </c>
      <c r="T54" t="b">
        <v>0</v>
      </c>
      <c r="U54">
        <v>175</v>
      </c>
      <c r="V54">
        <v>0</v>
      </c>
      <c r="W54">
        <v>-1</v>
      </c>
      <c r="X54">
        <v>101</v>
      </c>
      <c r="Y54">
        <v>1</v>
      </c>
      <c r="Z54">
        <v>189</v>
      </c>
      <c r="AA54">
        <v>1</v>
      </c>
      <c r="AB54">
        <v>-29</v>
      </c>
    </row>
    <row r="55" spans="1:28" x14ac:dyDescent="0.35">
      <c r="A55" t="b">
        <v>1</v>
      </c>
      <c r="B55" t="b">
        <v>1</v>
      </c>
      <c r="C55">
        <v>20</v>
      </c>
      <c r="D55" t="s">
        <v>292</v>
      </c>
      <c r="E55" t="b">
        <v>1</v>
      </c>
      <c r="F55">
        <v>15</v>
      </c>
      <c r="G55" t="s">
        <v>226</v>
      </c>
      <c r="H55" t="s">
        <v>216</v>
      </c>
      <c r="I55">
        <v>119</v>
      </c>
      <c r="J55">
        <v>6</v>
      </c>
      <c r="K55">
        <v>125</v>
      </c>
      <c r="L55">
        <v>0.62962962962962965</v>
      </c>
      <c r="M55" t="s">
        <v>83</v>
      </c>
      <c r="N55" t="s">
        <v>87</v>
      </c>
      <c r="O55">
        <v>7</v>
      </c>
      <c r="P55" t="s">
        <v>316</v>
      </c>
      <c r="Q55">
        <v>1582980517</v>
      </c>
      <c r="R55" t="b">
        <v>1</v>
      </c>
      <c r="S55">
        <v>150</v>
      </c>
      <c r="T55" t="b">
        <v>0</v>
      </c>
      <c r="U55">
        <v>10</v>
      </c>
      <c r="V55">
        <v>0</v>
      </c>
      <c r="W55">
        <v>-1</v>
      </c>
      <c r="X55">
        <v>107</v>
      </c>
      <c r="Y55">
        <v>3</v>
      </c>
      <c r="Z55">
        <v>189</v>
      </c>
      <c r="AA55">
        <v>3</v>
      </c>
      <c r="AB55">
        <v>-1</v>
      </c>
    </row>
    <row r="56" spans="1:28" x14ac:dyDescent="0.35">
      <c r="A56" t="b">
        <v>1</v>
      </c>
      <c r="B56" t="b">
        <v>1</v>
      </c>
      <c r="C56">
        <v>20</v>
      </c>
      <c r="D56" t="s">
        <v>292</v>
      </c>
      <c r="E56" t="b">
        <v>1</v>
      </c>
      <c r="F56">
        <v>56</v>
      </c>
      <c r="G56" t="s">
        <v>142</v>
      </c>
      <c r="H56" t="s">
        <v>143</v>
      </c>
      <c r="I56">
        <v>119</v>
      </c>
      <c r="J56">
        <v>0</v>
      </c>
      <c r="K56">
        <v>119</v>
      </c>
      <c r="L56">
        <v>0.62962962962962965</v>
      </c>
      <c r="M56" t="s">
        <v>83</v>
      </c>
      <c r="N56" t="s">
        <v>87</v>
      </c>
      <c r="O56">
        <v>12</v>
      </c>
      <c r="P56" t="s">
        <v>316</v>
      </c>
      <c r="Q56">
        <v>212171965</v>
      </c>
      <c r="R56" t="b">
        <v>1</v>
      </c>
      <c r="S56">
        <v>167</v>
      </c>
      <c r="T56" t="b">
        <v>0</v>
      </c>
      <c r="U56">
        <v>68</v>
      </c>
      <c r="V56">
        <v>0</v>
      </c>
      <c r="W56">
        <v>-1</v>
      </c>
      <c r="X56">
        <v>115</v>
      </c>
      <c r="Y56">
        <v>3</v>
      </c>
      <c r="Z56">
        <v>189</v>
      </c>
      <c r="AA56">
        <v>4</v>
      </c>
      <c r="AB56">
        <v>-7</v>
      </c>
    </row>
    <row r="57" spans="1:28" x14ac:dyDescent="0.35">
      <c r="A57" t="b">
        <v>1</v>
      </c>
      <c r="B57" t="b">
        <v>1</v>
      </c>
      <c r="C57">
        <v>20</v>
      </c>
      <c r="D57" t="s">
        <v>292</v>
      </c>
      <c r="E57" t="b">
        <v>1</v>
      </c>
      <c r="F57">
        <v>7</v>
      </c>
      <c r="G57" t="s">
        <v>145</v>
      </c>
      <c r="H57" t="s">
        <v>129</v>
      </c>
      <c r="I57">
        <v>116</v>
      </c>
      <c r="J57">
        <v>0</v>
      </c>
      <c r="K57">
        <v>116</v>
      </c>
      <c r="L57">
        <v>0.61375661375661372</v>
      </c>
      <c r="M57" t="s">
        <v>83</v>
      </c>
      <c r="N57" t="s">
        <v>82</v>
      </c>
      <c r="O57">
        <v>8</v>
      </c>
      <c r="P57" t="s">
        <v>316</v>
      </c>
      <c r="Q57">
        <v>380267413</v>
      </c>
      <c r="R57" t="b">
        <v>1</v>
      </c>
      <c r="S57">
        <v>165</v>
      </c>
      <c r="T57" t="b">
        <v>0</v>
      </c>
      <c r="U57">
        <v>90</v>
      </c>
      <c r="V57">
        <v>0</v>
      </c>
      <c r="W57">
        <v>-1</v>
      </c>
      <c r="X57">
        <v>117</v>
      </c>
      <c r="Y57">
        <v>4</v>
      </c>
      <c r="Z57">
        <v>189</v>
      </c>
      <c r="AA57">
        <v>3</v>
      </c>
      <c r="AB57">
        <v>-9</v>
      </c>
    </row>
    <row r="58" spans="1:28" x14ac:dyDescent="0.35">
      <c r="A58" t="b">
        <v>1</v>
      </c>
      <c r="B58" t="b">
        <v>1</v>
      </c>
      <c r="C58">
        <v>20</v>
      </c>
      <c r="D58" t="s">
        <v>292</v>
      </c>
      <c r="E58" t="b">
        <v>1</v>
      </c>
      <c r="F58">
        <v>146</v>
      </c>
      <c r="G58" t="s">
        <v>324</v>
      </c>
      <c r="H58" t="s">
        <v>385</v>
      </c>
      <c r="I58">
        <v>115</v>
      </c>
      <c r="J58">
        <v>0</v>
      </c>
      <c r="K58">
        <v>115</v>
      </c>
      <c r="L58">
        <v>0.60846560846560849</v>
      </c>
      <c r="M58" t="s">
        <v>83</v>
      </c>
      <c r="N58" t="s">
        <v>82</v>
      </c>
      <c r="O58">
        <v>8</v>
      </c>
      <c r="P58" t="s">
        <v>317</v>
      </c>
      <c r="Q58">
        <v>2078486023</v>
      </c>
      <c r="R58" t="b">
        <v>1</v>
      </c>
      <c r="S58">
        <v>175</v>
      </c>
      <c r="T58" t="b">
        <v>0</v>
      </c>
      <c r="U58">
        <v>122</v>
      </c>
      <c r="V58">
        <v>0</v>
      </c>
      <c r="W58">
        <v>-1</v>
      </c>
      <c r="X58">
        <v>117</v>
      </c>
      <c r="Y58">
        <v>4</v>
      </c>
      <c r="Z58">
        <v>189</v>
      </c>
      <c r="AA58">
        <v>5</v>
      </c>
      <c r="AB58">
        <v>11</v>
      </c>
    </row>
    <row r="59" spans="1:28" x14ac:dyDescent="0.35">
      <c r="A59" t="b">
        <v>1</v>
      </c>
      <c r="B59" t="b">
        <v>1</v>
      </c>
      <c r="C59">
        <v>15</v>
      </c>
      <c r="D59" t="s">
        <v>293</v>
      </c>
      <c r="E59" t="b">
        <v>1</v>
      </c>
      <c r="F59">
        <v>78</v>
      </c>
      <c r="G59" t="s">
        <v>266</v>
      </c>
      <c r="H59" t="s">
        <v>267</v>
      </c>
      <c r="I59">
        <v>115</v>
      </c>
      <c r="J59">
        <v>6</v>
      </c>
      <c r="K59">
        <v>121</v>
      </c>
      <c r="L59">
        <v>0.60846560846560849</v>
      </c>
      <c r="M59" t="s">
        <v>83</v>
      </c>
      <c r="N59" t="s">
        <v>87</v>
      </c>
      <c r="O59">
        <v>15</v>
      </c>
      <c r="P59" t="s">
        <v>317</v>
      </c>
      <c r="Q59">
        <v>358051348</v>
      </c>
      <c r="R59" t="b">
        <v>1</v>
      </c>
      <c r="S59">
        <v>165</v>
      </c>
      <c r="T59" t="b">
        <v>0</v>
      </c>
      <c r="U59">
        <v>31</v>
      </c>
      <c r="V59">
        <v>0</v>
      </c>
      <c r="W59">
        <v>-1</v>
      </c>
      <c r="X59">
        <v>111</v>
      </c>
      <c r="Y59">
        <v>3</v>
      </c>
      <c r="Z59">
        <v>189</v>
      </c>
      <c r="AA59">
        <v>3</v>
      </c>
      <c r="AB59">
        <v>-19</v>
      </c>
    </row>
    <row r="60" spans="1:28" x14ac:dyDescent="0.35">
      <c r="A60" t="b">
        <v>1</v>
      </c>
      <c r="B60" t="b">
        <v>1</v>
      </c>
      <c r="C60">
        <v>15</v>
      </c>
      <c r="D60" t="s">
        <v>293</v>
      </c>
      <c r="E60" t="b">
        <v>1</v>
      </c>
      <c r="F60">
        <v>186</v>
      </c>
      <c r="G60" t="s">
        <v>104</v>
      </c>
      <c r="H60" t="s">
        <v>386</v>
      </c>
      <c r="I60">
        <v>112</v>
      </c>
      <c r="J60">
        <v>6</v>
      </c>
      <c r="K60">
        <v>118</v>
      </c>
      <c r="L60">
        <v>0.59259259259259256</v>
      </c>
      <c r="M60" t="s">
        <v>83</v>
      </c>
      <c r="N60" t="s">
        <v>82</v>
      </c>
      <c r="O60">
        <v>15</v>
      </c>
      <c r="P60" t="s">
        <v>316</v>
      </c>
      <c r="Q60">
        <v>633492389</v>
      </c>
      <c r="R60" t="b">
        <v>0</v>
      </c>
      <c r="S60">
        <v>0</v>
      </c>
      <c r="T60" t="b">
        <v>0</v>
      </c>
      <c r="U60">
        <v>53</v>
      </c>
      <c r="V60">
        <v>0</v>
      </c>
      <c r="W60">
        <v>-1</v>
      </c>
      <c r="X60">
        <v>104</v>
      </c>
      <c r="Y60">
        <v>2</v>
      </c>
      <c r="Z60">
        <v>189</v>
      </c>
      <c r="AA60">
        <v>2</v>
      </c>
      <c r="AB60">
        <v>-15</v>
      </c>
    </row>
    <row r="61" spans="1:28" x14ac:dyDescent="0.35">
      <c r="A61" t="b">
        <v>1</v>
      </c>
      <c r="B61" t="b">
        <v>1</v>
      </c>
      <c r="C61">
        <v>15</v>
      </c>
      <c r="D61" t="s">
        <v>293</v>
      </c>
      <c r="E61" t="b">
        <v>1</v>
      </c>
      <c r="F61">
        <v>169</v>
      </c>
      <c r="G61" t="s">
        <v>138</v>
      </c>
      <c r="H61" t="s">
        <v>139</v>
      </c>
      <c r="I61">
        <v>113</v>
      </c>
      <c r="J61">
        <v>0</v>
      </c>
      <c r="K61">
        <v>113</v>
      </c>
      <c r="L61">
        <v>0.59788359788359791</v>
      </c>
      <c r="M61" t="s">
        <v>83</v>
      </c>
      <c r="N61" t="s">
        <v>82</v>
      </c>
      <c r="O61">
        <v>15</v>
      </c>
      <c r="P61" t="s">
        <v>317</v>
      </c>
      <c r="Q61">
        <v>1728715413</v>
      </c>
      <c r="R61" t="b">
        <v>1</v>
      </c>
      <c r="S61">
        <v>181</v>
      </c>
      <c r="T61" t="b">
        <v>0</v>
      </c>
      <c r="U61">
        <v>143</v>
      </c>
      <c r="V61">
        <v>0</v>
      </c>
      <c r="W61">
        <v>-1</v>
      </c>
      <c r="X61">
        <v>109</v>
      </c>
      <c r="Y61">
        <v>3</v>
      </c>
      <c r="Z61">
        <v>189</v>
      </c>
      <c r="AA61">
        <v>5</v>
      </c>
      <c r="AB61">
        <v>5</v>
      </c>
    </row>
    <row r="62" spans="1:28" x14ac:dyDescent="0.35">
      <c r="A62" t="b">
        <v>1</v>
      </c>
      <c r="B62" t="b">
        <v>1</v>
      </c>
      <c r="C62">
        <v>15</v>
      </c>
      <c r="D62" t="s">
        <v>293</v>
      </c>
      <c r="E62" t="b">
        <v>1</v>
      </c>
      <c r="F62">
        <v>180</v>
      </c>
      <c r="G62" t="s">
        <v>228</v>
      </c>
      <c r="H62" t="s">
        <v>229</v>
      </c>
      <c r="I62">
        <v>107</v>
      </c>
      <c r="J62">
        <v>6</v>
      </c>
      <c r="K62">
        <v>113</v>
      </c>
      <c r="L62">
        <v>0.56613756613756616</v>
      </c>
      <c r="M62" t="s">
        <v>81</v>
      </c>
      <c r="N62" t="s">
        <v>87</v>
      </c>
      <c r="O62">
        <v>15</v>
      </c>
      <c r="P62" t="s">
        <v>316</v>
      </c>
      <c r="Q62">
        <v>629316559</v>
      </c>
      <c r="R62" t="b">
        <v>1</v>
      </c>
      <c r="S62">
        <v>181</v>
      </c>
      <c r="T62" t="b">
        <v>0</v>
      </c>
      <c r="U62">
        <v>122</v>
      </c>
      <c r="V62">
        <v>0</v>
      </c>
      <c r="W62">
        <v>-1</v>
      </c>
      <c r="X62">
        <v>110</v>
      </c>
      <c r="Y62">
        <v>3</v>
      </c>
      <c r="Z62">
        <v>189</v>
      </c>
      <c r="AA62">
        <v>3</v>
      </c>
      <c r="AB62">
        <v>-17</v>
      </c>
    </row>
    <row r="63" spans="1:28" x14ac:dyDescent="0.35">
      <c r="A63" t="b">
        <v>1</v>
      </c>
      <c r="B63" t="b">
        <v>1</v>
      </c>
      <c r="C63">
        <v>15</v>
      </c>
      <c r="D63" t="s">
        <v>293</v>
      </c>
      <c r="E63" t="b">
        <v>1</v>
      </c>
      <c r="F63">
        <v>100</v>
      </c>
      <c r="G63" t="s">
        <v>210</v>
      </c>
      <c r="H63" t="s">
        <v>211</v>
      </c>
      <c r="I63">
        <v>106</v>
      </c>
      <c r="J63">
        <v>6</v>
      </c>
      <c r="K63">
        <v>112</v>
      </c>
      <c r="L63">
        <v>0.56084656084656082</v>
      </c>
      <c r="M63" t="s">
        <v>81</v>
      </c>
      <c r="N63" t="s">
        <v>87</v>
      </c>
      <c r="O63">
        <v>15</v>
      </c>
      <c r="P63" t="s">
        <v>316</v>
      </c>
      <c r="Q63">
        <v>2014330004</v>
      </c>
      <c r="R63" t="b">
        <v>1</v>
      </c>
      <c r="S63">
        <v>151</v>
      </c>
      <c r="T63" t="b">
        <v>0</v>
      </c>
      <c r="U63">
        <v>130</v>
      </c>
      <c r="V63">
        <v>0</v>
      </c>
      <c r="W63">
        <v>-1</v>
      </c>
      <c r="X63">
        <v>111</v>
      </c>
      <c r="Y63">
        <v>5</v>
      </c>
      <c r="Z63">
        <v>189</v>
      </c>
      <c r="AA63">
        <v>3</v>
      </c>
      <c r="AB63">
        <v>-11</v>
      </c>
    </row>
    <row r="64" spans="1:28" x14ac:dyDescent="0.35">
      <c r="A64" t="b">
        <v>1</v>
      </c>
      <c r="B64" t="b">
        <v>1</v>
      </c>
      <c r="C64">
        <v>15</v>
      </c>
      <c r="D64" t="s">
        <v>293</v>
      </c>
      <c r="E64" t="b">
        <v>1</v>
      </c>
      <c r="F64">
        <v>122</v>
      </c>
      <c r="G64" t="s">
        <v>199</v>
      </c>
      <c r="H64" t="s">
        <v>200</v>
      </c>
      <c r="I64">
        <v>110</v>
      </c>
      <c r="J64">
        <v>0</v>
      </c>
      <c r="K64">
        <v>110</v>
      </c>
      <c r="L64">
        <v>0.58201058201058198</v>
      </c>
      <c r="M64" t="s">
        <v>81</v>
      </c>
      <c r="N64" t="s">
        <v>87</v>
      </c>
      <c r="O64">
        <v>15</v>
      </c>
      <c r="P64" t="s">
        <v>316</v>
      </c>
      <c r="Q64">
        <v>317304672</v>
      </c>
      <c r="R64" t="b">
        <v>1</v>
      </c>
      <c r="S64">
        <v>170</v>
      </c>
      <c r="T64" t="b">
        <v>0</v>
      </c>
      <c r="U64">
        <v>143</v>
      </c>
      <c r="V64">
        <v>0</v>
      </c>
      <c r="W64">
        <v>-1</v>
      </c>
      <c r="X64">
        <v>109</v>
      </c>
      <c r="Y64">
        <v>3</v>
      </c>
      <c r="Z64">
        <v>189</v>
      </c>
      <c r="AA64">
        <v>2</v>
      </c>
      <c r="AB64">
        <v>-33</v>
      </c>
    </row>
    <row r="65" spans="1:28" x14ac:dyDescent="0.35">
      <c r="A65" t="b">
        <v>1</v>
      </c>
      <c r="B65" t="b">
        <v>1</v>
      </c>
      <c r="C65">
        <v>15</v>
      </c>
      <c r="D65" t="s">
        <v>293</v>
      </c>
      <c r="E65" t="b">
        <v>1</v>
      </c>
      <c r="F65">
        <v>263</v>
      </c>
      <c r="G65" t="s">
        <v>231</v>
      </c>
      <c r="H65" t="s">
        <v>277</v>
      </c>
      <c r="I65">
        <v>104</v>
      </c>
      <c r="J65">
        <v>3</v>
      </c>
      <c r="K65">
        <v>107</v>
      </c>
      <c r="L65">
        <v>0.55026455026455023</v>
      </c>
      <c r="M65" t="s">
        <v>83</v>
      </c>
      <c r="N65" t="s">
        <v>82</v>
      </c>
      <c r="O65">
        <v>15</v>
      </c>
      <c r="P65" t="s">
        <v>317</v>
      </c>
      <c r="Q65">
        <v>981873233</v>
      </c>
      <c r="R65" t="b">
        <v>0</v>
      </c>
      <c r="S65">
        <v>0</v>
      </c>
      <c r="T65" t="b">
        <v>0</v>
      </c>
      <c r="U65">
        <v>165</v>
      </c>
      <c r="V65">
        <v>0</v>
      </c>
      <c r="W65">
        <v>-1</v>
      </c>
      <c r="X65">
        <v>113</v>
      </c>
      <c r="Y65">
        <v>3</v>
      </c>
      <c r="Z65">
        <v>189</v>
      </c>
      <c r="AA65">
        <v>3</v>
      </c>
      <c r="AB65">
        <v>-7</v>
      </c>
    </row>
    <row r="66" spans="1:28" x14ac:dyDescent="0.35">
      <c r="A66" t="b">
        <v>1</v>
      </c>
      <c r="B66" t="b">
        <v>1</v>
      </c>
      <c r="C66">
        <v>15</v>
      </c>
      <c r="D66" t="s">
        <v>293</v>
      </c>
      <c r="E66" t="b">
        <v>1</v>
      </c>
      <c r="F66">
        <v>121</v>
      </c>
      <c r="G66" t="s">
        <v>146</v>
      </c>
      <c r="H66" t="s">
        <v>200</v>
      </c>
      <c r="I66">
        <v>106</v>
      </c>
      <c r="J66">
        <v>0</v>
      </c>
      <c r="K66">
        <v>106</v>
      </c>
      <c r="L66">
        <v>0.56084656084656082</v>
      </c>
      <c r="M66" t="s">
        <v>83</v>
      </c>
      <c r="N66" t="s">
        <v>87</v>
      </c>
      <c r="O66">
        <v>15</v>
      </c>
      <c r="P66" t="s">
        <v>316</v>
      </c>
      <c r="Q66">
        <v>525072825</v>
      </c>
      <c r="R66" t="b">
        <v>1</v>
      </c>
      <c r="S66">
        <v>160</v>
      </c>
      <c r="T66" t="b">
        <v>0</v>
      </c>
      <c r="U66">
        <v>165</v>
      </c>
      <c r="V66">
        <v>0</v>
      </c>
      <c r="W66">
        <v>-1</v>
      </c>
      <c r="X66">
        <v>109</v>
      </c>
      <c r="Y66">
        <v>3</v>
      </c>
      <c r="Z66">
        <v>189</v>
      </c>
      <c r="AA66">
        <v>2</v>
      </c>
      <c r="AB66">
        <v>-21</v>
      </c>
    </row>
    <row r="67" spans="1:28" x14ac:dyDescent="0.35">
      <c r="A67" t="b">
        <v>1</v>
      </c>
      <c r="B67" t="b">
        <v>1</v>
      </c>
      <c r="C67">
        <v>5</v>
      </c>
      <c r="D67" t="s">
        <v>294</v>
      </c>
      <c r="E67" t="b">
        <v>1</v>
      </c>
      <c r="F67">
        <v>199</v>
      </c>
      <c r="G67" t="s">
        <v>264</v>
      </c>
      <c r="H67" t="s">
        <v>119</v>
      </c>
      <c r="I67">
        <v>119</v>
      </c>
      <c r="J67">
        <v>8</v>
      </c>
      <c r="K67">
        <v>127</v>
      </c>
      <c r="L67">
        <v>0.62962962962962965</v>
      </c>
      <c r="M67" t="s">
        <v>83</v>
      </c>
      <c r="N67" t="s">
        <v>87</v>
      </c>
      <c r="O67">
        <v>5</v>
      </c>
      <c r="P67" t="s">
        <v>316</v>
      </c>
      <c r="Q67">
        <v>517631709</v>
      </c>
      <c r="R67" t="b">
        <v>0</v>
      </c>
      <c r="S67">
        <v>0</v>
      </c>
      <c r="T67" t="b">
        <v>0</v>
      </c>
      <c r="U67">
        <v>10</v>
      </c>
      <c r="V67">
        <v>0</v>
      </c>
      <c r="W67">
        <v>-1</v>
      </c>
      <c r="X67">
        <v>113</v>
      </c>
      <c r="Y67">
        <v>5</v>
      </c>
      <c r="Z67">
        <v>189</v>
      </c>
      <c r="AA67">
        <v>5</v>
      </c>
      <c r="AB67">
        <v>15</v>
      </c>
    </row>
    <row r="68" spans="1:28" x14ac:dyDescent="0.35">
      <c r="A68" t="b">
        <v>1</v>
      </c>
      <c r="B68" t="b">
        <v>1</v>
      </c>
      <c r="C68">
        <v>5</v>
      </c>
      <c r="D68" t="s">
        <v>294</v>
      </c>
      <c r="E68" t="b">
        <v>1</v>
      </c>
      <c r="F68">
        <v>167</v>
      </c>
      <c r="G68" t="s">
        <v>192</v>
      </c>
      <c r="H68" t="s">
        <v>193</v>
      </c>
      <c r="I68">
        <v>118</v>
      </c>
      <c r="J68">
        <v>7</v>
      </c>
      <c r="K68">
        <v>125</v>
      </c>
      <c r="L68">
        <v>0.6243386243386243</v>
      </c>
      <c r="M68" t="s">
        <v>83</v>
      </c>
      <c r="N68" t="s">
        <v>87</v>
      </c>
      <c r="O68">
        <v>5</v>
      </c>
      <c r="P68" t="s">
        <v>316</v>
      </c>
      <c r="Q68">
        <v>2008102618</v>
      </c>
      <c r="R68" t="b">
        <v>1</v>
      </c>
      <c r="S68">
        <v>178</v>
      </c>
      <c r="T68" t="b">
        <v>0</v>
      </c>
      <c r="U68">
        <v>5</v>
      </c>
      <c r="V68">
        <v>0</v>
      </c>
      <c r="W68">
        <v>-1</v>
      </c>
      <c r="X68">
        <v>110</v>
      </c>
      <c r="Y68">
        <v>2</v>
      </c>
      <c r="Z68">
        <v>189</v>
      </c>
      <c r="AA68">
        <v>2</v>
      </c>
      <c r="AB68">
        <v>-17</v>
      </c>
    </row>
    <row r="69" spans="1:28" x14ac:dyDescent="0.35">
      <c r="A69" t="b">
        <v>1</v>
      </c>
      <c r="B69" t="b">
        <v>1</v>
      </c>
      <c r="C69">
        <v>5</v>
      </c>
      <c r="D69" t="s">
        <v>294</v>
      </c>
      <c r="E69" t="b">
        <v>1</v>
      </c>
      <c r="F69">
        <v>200</v>
      </c>
      <c r="G69" t="s">
        <v>249</v>
      </c>
      <c r="H69" t="s">
        <v>119</v>
      </c>
      <c r="I69">
        <v>117</v>
      </c>
      <c r="J69">
        <v>2</v>
      </c>
      <c r="K69">
        <v>119</v>
      </c>
      <c r="L69">
        <v>0.61904761904761907</v>
      </c>
      <c r="M69" t="s">
        <v>83</v>
      </c>
      <c r="N69" t="s">
        <v>87</v>
      </c>
      <c r="O69">
        <v>5</v>
      </c>
      <c r="P69" t="s">
        <v>316</v>
      </c>
      <c r="Q69">
        <v>64613585</v>
      </c>
      <c r="R69" t="b">
        <v>0</v>
      </c>
      <c r="S69">
        <v>0</v>
      </c>
      <c r="T69" t="b">
        <v>0</v>
      </c>
      <c r="U69">
        <v>81</v>
      </c>
      <c r="V69">
        <v>0</v>
      </c>
      <c r="W69">
        <v>-1</v>
      </c>
      <c r="X69">
        <v>115</v>
      </c>
      <c r="Y69">
        <v>5</v>
      </c>
      <c r="Z69">
        <v>189</v>
      </c>
      <c r="AA69">
        <v>5</v>
      </c>
      <c r="AB69">
        <v>15</v>
      </c>
    </row>
    <row r="70" spans="1:28" x14ac:dyDescent="0.35">
      <c r="A70" t="b">
        <v>1</v>
      </c>
      <c r="B70" t="b">
        <v>1</v>
      </c>
      <c r="C70">
        <v>5</v>
      </c>
      <c r="D70" t="s">
        <v>294</v>
      </c>
      <c r="E70" t="b">
        <v>1</v>
      </c>
      <c r="F70">
        <v>151</v>
      </c>
      <c r="G70" t="s">
        <v>98</v>
      </c>
      <c r="H70" t="s">
        <v>387</v>
      </c>
      <c r="I70">
        <v>115</v>
      </c>
      <c r="J70">
        <v>0</v>
      </c>
      <c r="K70">
        <v>115</v>
      </c>
      <c r="L70">
        <v>0.60846560846560849</v>
      </c>
      <c r="M70" t="s">
        <v>81</v>
      </c>
      <c r="N70" t="s">
        <v>87</v>
      </c>
      <c r="O70">
        <v>5</v>
      </c>
      <c r="P70" t="s">
        <v>316</v>
      </c>
      <c r="Q70">
        <v>1826068790</v>
      </c>
      <c r="R70" t="b">
        <v>1</v>
      </c>
      <c r="S70">
        <v>168</v>
      </c>
      <c r="T70" t="b">
        <v>0</v>
      </c>
      <c r="U70">
        <v>90</v>
      </c>
      <c r="V70">
        <v>0</v>
      </c>
      <c r="W70">
        <v>-1</v>
      </c>
      <c r="X70">
        <v>109</v>
      </c>
      <c r="Y70">
        <v>2</v>
      </c>
      <c r="Z70">
        <v>189</v>
      </c>
      <c r="AA70">
        <v>2</v>
      </c>
      <c r="AB70">
        <v>-19</v>
      </c>
    </row>
    <row r="71" spans="1:28" x14ac:dyDescent="0.35">
      <c r="A71" t="b">
        <v>1</v>
      </c>
      <c r="B71" t="b">
        <v>1</v>
      </c>
      <c r="C71">
        <v>5</v>
      </c>
      <c r="D71" t="s">
        <v>294</v>
      </c>
      <c r="E71" t="b">
        <v>1</v>
      </c>
      <c r="F71">
        <v>149</v>
      </c>
      <c r="G71" t="s">
        <v>195</v>
      </c>
      <c r="H71" t="s">
        <v>141</v>
      </c>
      <c r="I71">
        <v>111</v>
      </c>
      <c r="J71">
        <v>0</v>
      </c>
      <c r="K71">
        <v>111</v>
      </c>
      <c r="L71">
        <v>0.58730158730158732</v>
      </c>
      <c r="M71" t="s">
        <v>83</v>
      </c>
      <c r="N71" t="s">
        <v>87</v>
      </c>
      <c r="O71">
        <v>5</v>
      </c>
      <c r="P71" t="s">
        <v>316</v>
      </c>
      <c r="Q71">
        <v>1626171925</v>
      </c>
      <c r="R71" t="b">
        <v>1</v>
      </c>
      <c r="S71">
        <v>175</v>
      </c>
      <c r="T71" t="b">
        <v>0</v>
      </c>
      <c r="U71">
        <v>143</v>
      </c>
      <c r="V71">
        <v>0</v>
      </c>
      <c r="W71">
        <v>-1</v>
      </c>
      <c r="X71">
        <v>112</v>
      </c>
      <c r="Y71">
        <v>3</v>
      </c>
      <c r="Z71">
        <v>189</v>
      </c>
      <c r="AA71">
        <v>3</v>
      </c>
      <c r="AB71">
        <v>-11</v>
      </c>
    </row>
    <row r="72" spans="1:28" x14ac:dyDescent="0.35">
      <c r="A72" t="b">
        <v>1</v>
      </c>
      <c r="B72" t="b">
        <v>1</v>
      </c>
      <c r="C72">
        <v>12</v>
      </c>
      <c r="D72" t="s">
        <v>295</v>
      </c>
      <c r="E72" t="b">
        <v>1</v>
      </c>
      <c r="F72">
        <v>27</v>
      </c>
      <c r="G72" t="s">
        <v>120</v>
      </c>
      <c r="H72" t="s">
        <v>121</v>
      </c>
      <c r="I72">
        <v>120</v>
      </c>
      <c r="J72">
        <v>4</v>
      </c>
      <c r="K72">
        <v>124</v>
      </c>
      <c r="L72">
        <v>0.63492063492063489</v>
      </c>
      <c r="M72" t="s">
        <v>83</v>
      </c>
      <c r="N72" t="s">
        <v>82</v>
      </c>
      <c r="O72">
        <v>12</v>
      </c>
      <c r="P72" t="s">
        <v>316</v>
      </c>
      <c r="Q72">
        <v>1696903045</v>
      </c>
      <c r="R72" t="b">
        <v>1</v>
      </c>
      <c r="S72">
        <v>165</v>
      </c>
      <c r="T72" t="b">
        <v>0</v>
      </c>
      <c r="U72">
        <v>22</v>
      </c>
      <c r="V72">
        <v>0</v>
      </c>
      <c r="W72">
        <v>-1</v>
      </c>
      <c r="X72">
        <v>118</v>
      </c>
      <c r="Y72">
        <v>3</v>
      </c>
      <c r="Z72">
        <v>189</v>
      </c>
      <c r="AA72">
        <v>4</v>
      </c>
      <c r="AB72">
        <v>-15</v>
      </c>
    </row>
    <row r="73" spans="1:28" x14ac:dyDescent="0.35">
      <c r="A73" t="b">
        <v>1</v>
      </c>
      <c r="B73" t="b">
        <v>1</v>
      </c>
      <c r="C73">
        <v>12</v>
      </c>
      <c r="D73" t="s">
        <v>295</v>
      </c>
      <c r="E73" t="b">
        <v>1</v>
      </c>
      <c r="F73">
        <v>175</v>
      </c>
      <c r="G73" t="s">
        <v>270</v>
      </c>
      <c r="H73" t="s">
        <v>143</v>
      </c>
      <c r="I73">
        <v>117</v>
      </c>
      <c r="J73">
        <v>3</v>
      </c>
      <c r="K73">
        <v>120</v>
      </c>
      <c r="L73">
        <v>0.61904761904761907</v>
      </c>
      <c r="M73" t="s">
        <v>83</v>
      </c>
      <c r="N73" t="s">
        <v>87</v>
      </c>
      <c r="O73">
        <v>12</v>
      </c>
      <c r="P73" t="s">
        <v>316</v>
      </c>
      <c r="Q73">
        <v>1444106028</v>
      </c>
      <c r="R73" t="b">
        <v>1</v>
      </c>
      <c r="S73">
        <v>176</v>
      </c>
      <c r="T73" t="b">
        <v>1</v>
      </c>
      <c r="U73">
        <v>81</v>
      </c>
      <c r="V73">
        <v>0</v>
      </c>
      <c r="W73">
        <v>-1</v>
      </c>
      <c r="X73">
        <v>107</v>
      </c>
      <c r="Y73">
        <v>2</v>
      </c>
      <c r="Z73">
        <v>189</v>
      </c>
      <c r="AA73">
        <v>3</v>
      </c>
      <c r="AB73">
        <v>-11</v>
      </c>
    </row>
    <row r="74" spans="1:28" x14ac:dyDescent="0.35">
      <c r="A74" t="b">
        <v>1</v>
      </c>
      <c r="B74" t="b">
        <v>1</v>
      </c>
      <c r="C74">
        <v>12</v>
      </c>
      <c r="D74" t="s">
        <v>295</v>
      </c>
      <c r="E74" t="b">
        <v>1</v>
      </c>
      <c r="F74">
        <v>53</v>
      </c>
      <c r="G74" t="s">
        <v>170</v>
      </c>
      <c r="H74" t="s">
        <v>194</v>
      </c>
      <c r="I74">
        <v>115</v>
      </c>
      <c r="J74">
        <v>5</v>
      </c>
      <c r="K74">
        <v>120</v>
      </c>
      <c r="L74">
        <v>0.60846560846560849</v>
      </c>
      <c r="M74" t="s">
        <v>83</v>
      </c>
      <c r="N74" t="s">
        <v>87</v>
      </c>
      <c r="O74">
        <v>12</v>
      </c>
      <c r="P74" t="s">
        <v>316</v>
      </c>
      <c r="Q74">
        <v>242290145</v>
      </c>
      <c r="R74" t="b">
        <v>1</v>
      </c>
      <c r="S74">
        <v>154</v>
      </c>
      <c r="T74" t="b">
        <v>0</v>
      </c>
      <c r="U74">
        <v>44</v>
      </c>
      <c r="V74">
        <v>0</v>
      </c>
      <c r="W74">
        <v>-1</v>
      </c>
      <c r="X74">
        <v>118</v>
      </c>
      <c r="Y74">
        <v>5</v>
      </c>
      <c r="Z74">
        <v>189</v>
      </c>
      <c r="AA74">
        <v>3</v>
      </c>
      <c r="AB74">
        <v>-11</v>
      </c>
    </row>
    <row r="75" spans="1:28" x14ac:dyDescent="0.35">
      <c r="A75" t="b">
        <v>1</v>
      </c>
      <c r="B75" t="b">
        <v>1</v>
      </c>
      <c r="C75">
        <v>12</v>
      </c>
      <c r="D75" t="s">
        <v>295</v>
      </c>
      <c r="E75" t="b">
        <v>1</v>
      </c>
      <c r="F75">
        <v>56</v>
      </c>
      <c r="G75" t="s">
        <v>142</v>
      </c>
      <c r="H75" t="s">
        <v>143</v>
      </c>
      <c r="I75">
        <v>119</v>
      </c>
      <c r="J75">
        <v>0</v>
      </c>
      <c r="K75">
        <v>119</v>
      </c>
      <c r="L75">
        <v>0.62962962962962965</v>
      </c>
      <c r="M75" t="s">
        <v>83</v>
      </c>
      <c r="N75" t="s">
        <v>87</v>
      </c>
      <c r="O75">
        <v>12</v>
      </c>
      <c r="P75" t="s">
        <v>316</v>
      </c>
      <c r="Q75">
        <v>1743923982</v>
      </c>
      <c r="R75" t="b">
        <v>1</v>
      </c>
      <c r="S75">
        <v>167</v>
      </c>
      <c r="T75" t="b">
        <v>0</v>
      </c>
      <c r="U75">
        <v>68</v>
      </c>
      <c r="V75">
        <v>0</v>
      </c>
      <c r="W75">
        <v>-1</v>
      </c>
      <c r="X75">
        <v>115</v>
      </c>
      <c r="Y75">
        <v>3</v>
      </c>
      <c r="Z75">
        <v>189</v>
      </c>
      <c r="AA75">
        <v>4</v>
      </c>
      <c r="AB75">
        <v>-7</v>
      </c>
    </row>
    <row r="76" spans="1:28" x14ac:dyDescent="0.35">
      <c r="A76" t="b">
        <v>1</v>
      </c>
      <c r="B76" t="b">
        <v>1</v>
      </c>
      <c r="C76">
        <v>12</v>
      </c>
      <c r="D76" t="s">
        <v>295</v>
      </c>
      <c r="E76" t="b">
        <v>1</v>
      </c>
      <c r="F76">
        <v>144</v>
      </c>
      <c r="G76" t="s">
        <v>189</v>
      </c>
      <c r="H76" t="s">
        <v>190</v>
      </c>
      <c r="I76">
        <v>114</v>
      </c>
      <c r="J76">
        <v>5</v>
      </c>
      <c r="K76">
        <v>119</v>
      </c>
      <c r="L76">
        <v>0.60317460317460314</v>
      </c>
      <c r="M76" t="s">
        <v>83</v>
      </c>
      <c r="N76" t="s">
        <v>87</v>
      </c>
      <c r="O76">
        <v>12</v>
      </c>
      <c r="P76" t="s">
        <v>316</v>
      </c>
      <c r="Q76">
        <v>1089203866</v>
      </c>
      <c r="R76" t="b">
        <v>1</v>
      </c>
      <c r="S76">
        <v>141</v>
      </c>
      <c r="T76" t="b">
        <v>0</v>
      </c>
      <c r="U76">
        <v>53</v>
      </c>
      <c r="V76">
        <v>0</v>
      </c>
      <c r="W76">
        <v>-1</v>
      </c>
      <c r="X76">
        <v>107</v>
      </c>
      <c r="Y76">
        <v>3</v>
      </c>
      <c r="Z76">
        <v>189</v>
      </c>
      <c r="AA76">
        <v>3</v>
      </c>
      <c r="AB76">
        <v>-11</v>
      </c>
    </row>
    <row r="77" spans="1:28" x14ac:dyDescent="0.35">
      <c r="A77" t="b">
        <v>1</v>
      </c>
      <c r="B77" t="b">
        <v>1</v>
      </c>
      <c r="C77">
        <v>12</v>
      </c>
      <c r="D77" t="s">
        <v>295</v>
      </c>
      <c r="E77" t="b">
        <v>1</v>
      </c>
      <c r="F77">
        <v>223</v>
      </c>
      <c r="G77" t="s">
        <v>195</v>
      </c>
      <c r="H77" t="s">
        <v>143</v>
      </c>
      <c r="I77">
        <v>117</v>
      </c>
      <c r="J77">
        <v>0</v>
      </c>
      <c r="K77">
        <v>117</v>
      </c>
      <c r="L77">
        <v>0.61904761904761907</v>
      </c>
      <c r="M77" t="s">
        <v>83</v>
      </c>
      <c r="N77" t="s">
        <v>87</v>
      </c>
      <c r="O77">
        <v>12</v>
      </c>
      <c r="P77" t="s">
        <v>316</v>
      </c>
      <c r="Q77">
        <v>2026317307</v>
      </c>
      <c r="R77" t="b">
        <v>1</v>
      </c>
      <c r="S77">
        <v>155</v>
      </c>
      <c r="T77" t="b">
        <v>0</v>
      </c>
      <c r="U77">
        <v>98</v>
      </c>
      <c r="V77">
        <v>0</v>
      </c>
      <c r="W77">
        <v>-1</v>
      </c>
      <c r="X77">
        <v>109</v>
      </c>
      <c r="Y77">
        <v>3</v>
      </c>
      <c r="Z77">
        <v>189</v>
      </c>
      <c r="AA77">
        <v>5</v>
      </c>
      <c r="AB77">
        <v>3</v>
      </c>
    </row>
    <row r="78" spans="1:28" x14ac:dyDescent="0.35">
      <c r="A78" t="b">
        <v>1</v>
      </c>
      <c r="B78" t="b">
        <v>1</v>
      </c>
      <c r="C78">
        <v>22</v>
      </c>
      <c r="D78" t="s">
        <v>370</v>
      </c>
      <c r="E78" t="b">
        <v>1</v>
      </c>
      <c r="F78">
        <v>78</v>
      </c>
      <c r="G78" t="s">
        <v>266</v>
      </c>
      <c r="H78" t="s">
        <v>267</v>
      </c>
      <c r="I78">
        <v>115</v>
      </c>
      <c r="J78">
        <v>6</v>
      </c>
      <c r="K78">
        <v>121</v>
      </c>
      <c r="L78">
        <v>0.60846560846560849</v>
      </c>
      <c r="M78" t="s">
        <v>83</v>
      </c>
      <c r="N78" t="s">
        <v>87</v>
      </c>
      <c r="O78">
        <v>15</v>
      </c>
      <c r="P78" t="s">
        <v>317</v>
      </c>
      <c r="Q78">
        <v>1935247838</v>
      </c>
      <c r="R78" t="b">
        <v>1</v>
      </c>
      <c r="S78">
        <v>165</v>
      </c>
      <c r="T78" t="b">
        <v>0</v>
      </c>
      <c r="U78">
        <v>31</v>
      </c>
      <c r="V78">
        <v>0</v>
      </c>
      <c r="W78">
        <v>-1</v>
      </c>
      <c r="X78">
        <v>111</v>
      </c>
      <c r="Y78">
        <v>3</v>
      </c>
      <c r="Z78">
        <v>189</v>
      </c>
      <c r="AA78">
        <v>3</v>
      </c>
      <c r="AB78">
        <v>-19</v>
      </c>
    </row>
    <row r="79" spans="1:28" x14ac:dyDescent="0.35">
      <c r="A79" t="b">
        <v>1</v>
      </c>
      <c r="B79" t="b">
        <v>1</v>
      </c>
      <c r="C79">
        <v>22</v>
      </c>
      <c r="D79" t="s">
        <v>370</v>
      </c>
      <c r="E79" t="b">
        <v>1</v>
      </c>
      <c r="F79">
        <v>48</v>
      </c>
      <c r="G79" t="s">
        <v>130</v>
      </c>
      <c r="H79" t="s">
        <v>219</v>
      </c>
      <c r="I79">
        <v>113</v>
      </c>
      <c r="J79">
        <v>6</v>
      </c>
      <c r="K79">
        <v>119</v>
      </c>
      <c r="L79">
        <v>0.59788359788359791</v>
      </c>
      <c r="M79" t="s">
        <v>83</v>
      </c>
      <c r="N79" t="s">
        <v>87</v>
      </c>
      <c r="O79">
        <v>9</v>
      </c>
      <c r="P79" t="s">
        <v>317</v>
      </c>
      <c r="Q79">
        <v>194476648</v>
      </c>
      <c r="R79" t="b">
        <v>1</v>
      </c>
      <c r="S79">
        <v>165</v>
      </c>
      <c r="T79" t="b">
        <v>0</v>
      </c>
      <c r="U79">
        <v>53</v>
      </c>
      <c r="V79">
        <v>0</v>
      </c>
      <c r="W79">
        <v>-1</v>
      </c>
      <c r="X79">
        <v>113</v>
      </c>
      <c r="Y79">
        <v>3</v>
      </c>
      <c r="Z79">
        <v>189</v>
      </c>
      <c r="AA79">
        <v>3</v>
      </c>
      <c r="AB79">
        <v>-15</v>
      </c>
    </row>
    <row r="80" spans="1:28" x14ac:dyDescent="0.35">
      <c r="A80" t="b">
        <v>1</v>
      </c>
      <c r="B80" t="b">
        <v>1</v>
      </c>
      <c r="C80">
        <v>22</v>
      </c>
      <c r="D80" t="s">
        <v>370</v>
      </c>
      <c r="E80" t="b">
        <v>1</v>
      </c>
      <c r="F80">
        <v>124</v>
      </c>
      <c r="G80" t="s">
        <v>252</v>
      </c>
      <c r="H80" t="s">
        <v>253</v>
      </c>
      <c r="I80">
        <v>114</v>
      </c>
      <c r="J80">
        <v>4</v>
      </c>
      <c r="K80">
        <v>118</v>
      </c>
      <c r="L80">
        <v>0.60317460317460314</v>
      </c>
      <c r="M80" t="s">
        <v>83</v>
      </c>
      <c r="N80" t="s">
        <v>87</v>
      </c>
      <c r="O80">
        <v>14</v>
      </c>
      <c r="P80" t="s">
        <v>317</v>
      </c>
      <c r="Q80">
        <v>1451517766</v>
      </c>
      <c r="R80" t="b">
        <v>1</v>
      </c>
      <c r="S80">
        <v>174</v>
      </c>
      <c r="T80" t="b">
        <v>0</v>
      </c>
      <c r="U80">
        <v>81</v>
      </c>
      <c r="V80">
        <v>0</v>
      </c>
      <c r="W80">
        <v>-1</v>
      </c>
      <c r="X80">
        <v>109</v>
      </c>
      <c r="Y80">
        <v>3</v>
      </c>
      <c r="Z80">
        <v>189</v>
      </c>
      <c r="AA80">
        <v>4</v>
      </c>
      <c r="AB80">
        <v>5</v>
      </c>
    </row>
    <row r="81" spans="1:28" x14ac:dyDescent="0.35">
      <c r="A81" t="b">
        <v>1</v>
      </c>
      <c r="B81" t="b">
        <v>1</v>
      </c>
      <c r="C81">
        <v>22</v>
      </c>
      <c r="D81" t="s">
        <v>370</v>
      </c>
      <c r="E81" t="b">
        <v>1</v>
      </c>
      <c r="F81">
        <v>173</v>
      </c>
      <c r="G81" t="s">
        <v>91</v>
      </c>
      <c r="H81" t="s">
        <v>92</v>
      </c>
      <c r="I81">
        <v>118</v>
      </c>
      <c r="J81">
        <v>0</v>
      </c>
      <c r="K81">
        <v>118</v>
      </c>
      <c r="L81">
        <v>0.6243386243386243</v>
      </c>
      <c r="M81" t="s">
        <v>81</v>
      </c>
      <c r="N81" t="s">
        <v>87</v>
      </c>
      <c r="O81">
        <v>7</v>
      </c>
      <c r="P81" t="s">
        <v>317</v>
      </c>
      <c r="Q81">
        <v>176939678</v>
      </c>
      <c r="R81" t="b">
        <v>1</v>
      </c>
      <c r="S81">
        <v>173</v>
      </c>
      <c r="T81" t="b">
        <v>0</v>
      </c>
      <c r="U81">
        <v>68</v>
      </c>
      <c r="V81">
        <v>0</v>
      </c>
      <c r="W81">
        <v>-1</v>
      </c>
      <c r="X81">
        <v>118</v>
      </c>
      <c r="Y81">
        <v>5</v>
      </c>
      <c r="Z81">
        <v>189</v>
      </c>
      <c r="AA81">
        <v>3</v>
      </c>
      <c r="AB81">
        <v>-19</v>
      </c>
    </row>
    <row r="82" spans="1:28" x14ac:dyDescent="0.35">
      <c r="A82" t="b">
        <v>1</v>
      </c>
      <c r="B82" t="b">
        <v>1</v>
      </c>
      <c r="C82">
        <v>22</v>
      </c>
      <c r="D82" t="s">
        <v>370</v>
      </c>
      <c r="E82" t="b">
        <v>1</v>
      </c>
      <c r="F82">
        <v>36</v>
      </c>
      <c r="G82" t="s">
        <v>183</v>
      </c>
      <c r="H82" t="s">
        <v>184</v>
      </c>
      <c r="I82">
        <v>113</v>
      </c>
      <c r="J82">
        <v>0</v>
      </c>
      <c r="K82">
        <v>113</v>
      </c>
      <c r="L82">
        <v>0.59788359788359791</v>
      </c>
      <c r="M82" t="s">
        <v>83</v>
      </c>
      <c r="N82" t="s">
        <v>82</v>
      </c>
      <c r="O82">
        <v>11</v>
      </c>
      <c r="P82" t="s">
        <v>317</v>
      </c>
      <c r="Q82">
        <v>2096658832</v>
      </c>
      <c r="R82" t="b">
        <v>1</v>
      </c>
      <c r="S82">
        <v>177</v>
      </c>
      <c r="T82" t="b">
        <v>0</v>
      </c>
      <c r="U82">
        <v>143</v>
      </c>
      <c r="V82">
        <v>0</v>
      </c>
      <c r="W82">
        <v>-1</v>
      </c>
      <c r="X82">
        <v>98</v>
      </c>
      <c r="Y82">
        <v>3</v>
      </c>
      <c r="Z82">
        <v>189</v>
      </c>
      <c r="AA82">
        <v>5</v>
      </c>
      <c r="AB82">
        <v>3</v>
      </c>
    </row>
    <row r="83" spans="1:28" x14ac:dyDescent="0.35">
      <c r="A83" t="b">
        <v>1</v>
      </c>
      <c r="B83" t="b">
        <v>1</v>
      </c>
      <c r="C83">
        <v>21</v>
      </c>
      <c r="D83" t="s">
        <v>397</v>
      </c>
      <c r="E83" t="b">
        <v>1</v>
      </c>
      <c r="F83">
        <v>150</v>
      </c>
      <c r="G83" t="s">
        <v>272</v>
      </c>
      <c r="H83" t="s">
        <v>129</v>
      </c>
      <c r="I83">
        <v>114</v>
      </c>
      <c r="J83">
        <v>8</v>
      </c>
      <c r="K83">
        <v>122</v>
      </c>
      <c r="L83">
        <v>0.60317460317460314</v>
      </c>
      <c r="M83" t="s">
        <v>83</v>
      </c>
      <c r="N83" t="s">
        <v>82</v>
      </c>
      <c r="O83">
        <v>6</v>
      </c>
      <c r="P83" t="s">
        <v>316</v>
      </c>
      <c r="Q83">
        <v>1839719937</v>
      </c>
      <c r="R83" t="b">
        <v>1</v>
      </c>
      <c r="S83">
        <v>165</v>
      </c>
      <c r="T83" t="b">
        <v>0</v>
      </c>
      <c r="U83">
        <v>31</v>
      </c>
      <c r="V83">
        <v>0</v>
      </c>
      <c r="W83">
        <v>-1</v>
      </c>
      <c r="X83">
        <v>120</v>
      </c>
      <c r="Y83">
        <v>6</v>
      </c>
      <c r="Z83">
        <v>189</v>
      </c>
      <c r="AA83">
        <v>4</v>
      </c>
      <c r="AB83">
        <v>-1</v>
      </c>
    </row>
    <row r="84" spans="1:28" x14ac:dyDescent="0.35">
      <c r="A84" t="b">
        <v>1</v>
      </c>
      <c r="B84" t="b">
        <v>1</v>
      </c>
      <c r="C84">
        <v>21</v>
      </c>
      <c r="D84" t="s">
        <v>397</v>
      </c>
      <c r="E84" t="b">
        <v>1</v>
      </c>
      <c r="F84">
        <v>219</v>
      </c>
      <c r="G84" t="s">
        <v>250</v>
      </c>
      <c r="H84" t="s">
        <v>251</v>
      </c>
      <c r="I84">
        <v>120</v>
      </c>
      <c r="J84">
        <v>0</v>
      </c>
      <c r="K84">
        <v>120</v>
      </c>
      <c r="L84">
        <v>0.63492063492063489</v>
      </c>
      <c r="M84" t="s">
        <v>83</v>
      </c>
      <c r="N84" t="s">
        <v>87</v>
      </c>
      <c r="O84">
        <v>10</v>
      </c>
      <c r="P84" t="s">
        <v>316</v>
      </c>
      <c r="Q84">
        <v>1848764899</v>
      </c>
      <c r="R84" t="b">
        <v>0</v>
      </c>
      <c r="S84">
        <v>0</v>
      </c>
      <c r="T84" t="b">
        <v>0</v>
      </c>
      <c r="U84">
        <v>44</v>
      </c>
      <c r="V84">
        <v>0</v>
      </c>
      <c r="W84">
        <v>-1</v>
      </c>
      <c r="X84">
        <v>118</v>
      </c>
      <c r="Y84">
        <v>3</v>
      </c>
      <c r="Z84">
        <v>189</v>
      </c>
      <c r="AA84">
        <v>3</v>
      </c>
      <c r="AB84">
        <v>-9</v>
      </c>
    </row>
    <row r="85" spans="1:28" x14ac:dyDescent="0.35">
      <c r="A85" t="b">
        <v>1</v>
      </c>
      <c r="B85" t="b">
        <v>1</v>
      </c>
      <c r="C85">
        <v>21</v>
      </c>
      <c r="D85" t="s">
        <v>397</v>
      </c>
      <c r="E85" t="b">
        <v>1</v>
      </c>
      <c r="F85">
        <v>31</v>
      </c>
      <c r="G85" t="s">
        <v>127</v>
      </c>
      <c r="H85" t="s">
        <v>129</v>
      </c>
      <c r="I85">
        <v>112</v>
      </c>
      <c r="J85">
        <v>5</v>
      </c>
      <c r="K85">
        <v>117</v>
      </c>
      <c r="L85">
        <v>0.59259259259259256</v>
      </c>
      <c r="M85" t="s">
        <v>83</v>
      </c>
      <c r="N85" t="s">
        <v>82</v>
      </c>
      <c r="O85">
        <v>13</v>
      </c>
      <c r="P85" t="s">
        <v>316</v>
      </c>
      <c r="Q85">
        <v>808107875</v>
      </c>
      <c r="R85" t="b">
        <v>1</v>
      </c>
      <c r="S85">
        <v>100</v>
      </c>
      <c r="T85" t="b">
        <v>0</v>
      </c>
      <c r="U85">
        <v>81</v>
      </c>
      <c r="V85">
        <v>0</v>
      </c>
      <c r="W85">
        <v>-1</v>
      </c>
      <c r="X85">
        <v>112</v>
      </c>
      <c r="Y85">
        <v>3</v>
      </c>
      <c r="Z85">
        <v>189</v>
      </c>
      <c r="AA85">
        <v>3</v>
      </c>
      <c r="AB85">
        <v>-11</v>
      </c>
    </row>
    <row r="86" spans="1:28" x14ac:dyDescent="0.35">
      <c r="A86" t="b">
        <v>1</v>
      </c>
      <c r="B86" t="b">
        <v>1</v>
      </c>
      <c r="C86">
        <v>21</v>
      </c>
      <c r="D86" t="s">
        <v>397</v>
      </c>
      <c r="E86" t="b">
        <v>1</v>
      </c>
      <c r="F86">
        <v>7</v>
      </c>
      <c r="G86" t="s">
        <v>145</v>
      </c>
      <c r="H86" t="s">
        <v>129</v>
      </c>
      <c r="I86">
        <v>116</v>
      </c>
      <c r="J86">
        <v>0</v>
      </c>
      <c r="K86">
        <v>116</v>
      </c>
      <c r="L86">
        <v>0.61375661375661372</v>
      </c>
      <c r="M86" t="s">
        <v>83</v>
      </c>
      <c r="N86" t="s">
        <v>82</v>
      </c>
      <c r="O86">
        <v>8</v>
      </c>
      <c r="P86" t="s">
        <v>316</v>
      </c>
      <c r="Q86">
        <v>1664679687</v>
      </c>
      <c r="R86" t="b">
        <v>1</v>
      </c>
      <c r="S86">
        <v>165</v>
      </c>
      <c r="T86" t="b">
        <v>0</v>
      </c>
      <c r="U86">
        <v>90</v>
      </c>
      <c r="V86">
        <v>0</v>
      </c>
      <c r="W86">
        <v>-1</v>
      </c>
      <c r="X86">
        <v>117</v>
      </c>
      <c r="Y86">
        <v>4</v>
      </c>
      <c r="Z86">
        <v>189</v>
      </c>
      <c r="AA86">
        <v>3</v>
      </c>
      <c r="AB86">
        <v>-9</v>
      </c>
    </row>
    <row r="87" spans="1:28" x14ac:dyDescent="0.35">
      <c r="A87" t="b">
        <v>1</v>
      </c>
      <c r="B87" t="b">
        <v>1</v>
      </c>
      <c r="C87">
        <v>21</v>
      </c>
      <c r="D87" t="s">
        <v>397</v>
      </c>
      <c r="E87" t="b">
        <v>1</v>
      </c>
      <c r="F87">
        <v>278</v>
      </c>
      <c r="G87" t="s">
        <v>128</v>
      </c>
      <c r="H87" t="s">
        <v>129</v>
      </c>
      <c r="I87">
        <v>108</v>
      </c>
      <c r="J87">
        <v>4</v>
      </c>
      <c r="K87">
        <v>112</v>
      </c>
      <c r="L87">
        <v>0.5714285714285714</v>
      </c>
      <c r="M87" t="s">
        <v>81</v>
      </c>
      <c r="N87" t="s">
        <v>82</v>
      </c>
      <c r="O87">
        <v>13</v>
      </c>
      <c r="P87" t="s">
        <v>316</v>
      </c>
      <c r="Q87">
        <v>1149595976</v>
      </c>
      <c r="R87" t="b">
        <v>1</v>
      </c>
      <c r="S87">
        <v>100</v>
      </c>
      <c r="T87" t="b">
        <v>0</v>
      </c>
      <c r="U87">
        <v>122</v>
      </c>
      <c r="V87">
        <v>0</v>
      </c>
      <c r="W87">
        <v>-1</v>
      </c>
      <c r="X87">
        <v>111</v>
      </c>
      <c r="Y87">
        <v>4</v>
      </c>
      <c r="Z87">
        <v>189</v>
      </c>
      <c r="AA87">
        <v>2</v>
      </c>
      <c r="AB87">
        <v>-25</v>
      </c>
    </row>
    <row r="88" spans="1:28" x14ac:dyDescent="0.35">
      <c r="A88" t="b">
        <v>1</v>
      </c>
      <c r="B88" t="b">
        <v>1</v>
      </c>
      <c r="C88">
        <v>21</v>
      </c>
      <c r="D88" t="s">
        <v>397</v>
      </c>
      <c r="E88" t="b">
        <v>1</v>
      </c>
      <c r="F88">
        <v>225</v>
      </c>
      <c r="G88" t="s">
        <v>380</v>
      </c>
      <c r="H88" t="s">
        <v>129</v>
      </c>
      <c r="I88">
        <v>103</v>
      </c>
      <c r="J88">
        <v>6</v>
      </c>
      <c r="K88">
        <v>109</v>
      </c>
      <c r="L88">
        <v>0.544973544973545</v>
      </c>
      <c r="M88" t="s">
        <v>83</v>
      </c>
      <c r="N88" t="s">
        <v>82</v>
      </c>
      <c r="O88">
        <v>6</v>
      </c>
      <c r="P88" t="s">
        <v>316</v>
      </c>
      <c r="Q88">
        <v>1955309497</v>
      </c>
      <c r="R88" t="b">
        <v>1</v>
      </c>
      <c r="S88">
        <v>168</v>
      </c>
      <c r="T88" t="b">
        <v>0</v>
      </c>
      <c r="U88">
        <v>165</v>
      </c>
      <c r="V88">
        <v>0</v>
      </c>
      <c r="W88">
        <v>-1</v>
      </c>
      <c r="X88">
        <v>109</v>
      </c>
      <c r="Y88">
        <v>3</v>
      </c>
      <c r="Z88">
        <v>189</v>
      </c>
      <c r="AA88">
        <v>5</v>
      </c>
      <c r="AB88">
        <v>7</v>
      </c>
    </row>
    <row r="89" spans="1:28" x14ac:dyDescent="0.35">
      <c r="A89" t="b">
        <v>1</v>
      </c>
      <c r="B89" t="b">
        <v>1</v>
      </c>
      <c r="C89">
        <v>9</v>
      </c>
      <c r="D89" t="s">
        <v>296</v>
      </c>
      <c r="E89" t="b">
        <v>1</v>
      </c>
      <c r="F89">
        <v>192</v>
      </c>
      <c r="G89" t="s">
        <v>388</v>
      </c>
      <c r="H89" t="s">
        <v>221</v>
      </c>
      <c r="I89">
        <v>123</v>
      </c>
      <c r="J89">
        <v>6</v>
      </c>
      <c r="K89">
        <v>129</v>
      </c>
      <c r="L89">
        <v>0.65079365079365081</v>
      </c>
      <c r="M89" t="s">
        <v>81</v>
      </c>
      <c r="N89" t="s">
        <v>87</v>
      </c>
      <c r="O89">
        <v>9</v>
      </c>
      <c r="P89" t="s">
        <v>318</v>
      </c>
      <c r="Q89">
        <v>1765322689</v>
      </c>
      <c r="R89" t="b">
        <v>1</v>
      </c>
      <c r="S89">
        <v>26</v>
      </c>
      <c r="T89" t="b">
        <v>0</v>
      </c>
      <c r="U89">
        <v>1</v>
      </c>
      <c r="V89">
        <v>0</v>
      </c>
      <c r="W89">
        <v>-1</v>
      </c>
      <c r="X89">
        <v>116</v>
      </c>
      <c r="Y89">
        <v>3</v>
      </c>
      <c r="Z89">
        <v>189</v>
      </c>
      <c r="AA89">
        <v>3</v>
      </c>
      <c r="AB89">
        <v>-11</v>
      </c>
    </row>
    <row r="90" spans="1:28" x14ac:dyDescent="0.35">
      <c r="A90" t="b">
        <v>1</v>
      </c>
      <c r="B90" t="b">
        <v>1</v>
      </c>
      <c r="C90">
        <v>9</v>
      </c>
      <c r="D90" t="s">
        <v>296</v>
      </c>
      <c r="E90" t="b">
        <v>1</v>
      </c>
      <c r="F90">
        <v>63</v>
      </c>
      <c r="G90" t="s">
        <v>227</v>
      </c>
      <c r="H90" t="s">
        <v>207</v>
      </c>
      <c r="I90">
        <v>119</v>
      </c>
      <c r="J90">
        <v>5</v>
      </c>
      <c r="K90">
        <v>124</v>
      </c>
      <c r="L90">
        <v>0.62962962962962965</v>
      </c>
      <c r="M90" t="s">
        <v>83</v>
      </c>
      <c r="N90" t="s">
        <v>87</v>
      </c>
      <c r="O90">
        <v>9</v>
      </c>
      <c r="P90" t="s">
        <v>316</v>
      </c>
      <c r="Q90">
        <v>1948902224</v>
      </c>
      <c r="R90" t="b">
        <v>0</v>
      </c>
      <c r="S90">
        <v>0</v>
      </c>
      <c r="T90" t="b">
        <v>0</v>
      </c>
      <c r="U90">
        <v>20</v>
      </c>
      <c r="V90">
        <v>0</v>
      </c>
      <c r="W90">
        <v>-1</v>
      </c>
      <c r="X90">
        <v>110</v>
      </c>
      <c r="Y90">
        <v>3</v>
      </c>
      <c r="Z90">
        <v>189</v>
      </c>
      <c r="AA90">
        <v>3</v>
      </c>
      <c r="AB90">
        <v>-7</v>
      </c>
    </row>
    <row r="91" spans="1:28" x14ac:dyDescent="0.35">
      <c r="A91" t="b">
        <v>1</v>
      </c>
      <c r="B91" t="b">
        <v>1</v>
      </c>
      <c r="C91">
        <v>9</v>
      </c>
      <c r="D91" t="s">
        <v>296</v>
      </c>
      <c r="E91" t="b">
        <v>1</v>
      </c>
      <c r="F91">
        <v>34</v>
      </c>
      <c r="G91" t="s">
        <v>260</v>
      </c>
      <c r="H91" t="s">
        <v>117</v>
      </c>
      <c r="I91">
        <v>117</v>
      </c>
      <c r="J91">
        <v>5</v>
      </c>
      <c r="K91">
        <v>122</v>
      </c>
      <c r="L91">
        <v>0.61904761904761907</v>
      </c>
      <c r="M91" t="s">
        <v>81</v>
      </c>
      <c r="N91" t="s">
        <v>87</v>
      </c>
      <c r="O91">
        <v>9</v>
      </c>
      <c r="P91" t="s">
        <v>317</v>
      </c>
      <c r="Q91">
        <v>1354892309</v>
      </c>
      <c r="R91" t="b">
        <v>1</v>
      </c>
      <c r="S91">
        <v>159</v>
      </c>
      <c r="T91" t="b">
        <v>0</v>
      </c>
      <c r="U91">
        <v>26</v>
      </c>
      <c r="V91">
        <v>0</v>
      </c>
      <c r="W91">
        <v>-1</v>
      </c>
      <c r="X91">
        <v>108</v>
      </c>
      <c r="Y91">
        <v>3</v>
      </c>
      <c r="Z91">
        <v>189</v>
      </c>
      <c r="AA91">
        <v>3</v>
      </c>
      <c r="AB91">
        <v>-11</v>
      </c>
    </row>
    <row r="92" spans="1:28" x14ac:dyDescent="0.35">
      <c r="A92" t="b">
        <v>1</v>
      </c>
      <c r="B92" t="b">
        <v>1</v>
      </c>
      <c r="C92">
        <v>9</v>
      </c>
      <c r="D92" t="s">
        <v>296</v>
      </c>
      <c r="E92" t="b">
        <v>1</v>
      </c>
      <c r="F92">
        <v>39</v>
      </c>
      <c r="G92" t="s">
        <v>279</v>
      </c>
      <c r="H92" t="s">
        <v>213</v>
      </c>
      <c r="I92">
        <v>115</v>
      </c>
      <c r="J92">
        <v>6</v>
      </c>
      <c r="K92">
        <v>121</v>
      </c>
      <c r="L92">
        <v>0.60846560846560849</v>
      </c>
      <c r="M92" t="s">
        <v>83</v>
      </c>
      <c r="N92" t="s">
        <v>82</v>
      </c>
      <c r="O92">
        <v>9</v>
      </c>
      <c r="P92" t="s">
        <v>316</v>
      </c>
      <c r="Q92">
        <v>240834881</v>
      </c>
      <c r="R92" t="b">
        <v>1</v>
      </c>
      <c r="S92">
        <v>169</v>
      </c>
      <c r="T92" t="b">
        <v>0</v>
      </c>
      <c r="U92">
        <v>31</v>
      </c>
      <c r="V92">
        <v>0</v>
      </c>
      <c r="W92">
        <v>-1</v>
      </c>
      <c r="X92">
        <v>119</v>
      </c>
      <c r="Y92">
        <v>5</v>
      </c>
      <c r="Z92">
        <v>189</v>
      </c>
      <c r="AA92">
        <v>3</v>
      </c>
      <c r="AB92">
        <v>-15</v>
      </c>
    </row>
    <row r="93" spans="1:28" x14ac:dyDescent="0.35">
      <c r="A93" t="b">
        <v>1</v>
      </c>
      <c r="B93" t="b">
        <v>1</v>
      </c>
      <c r="C93">
        <v>9</v>
      </c>
      <c r="D93" t="s">
        <v>296</v>
      </c>
      <c r="E93" t="b">
        <v>1</v>
      </c>
      <c r="F93">
        <v>239</v>
      </c>
      <c r="G93" t="s">
        <v>88</v>
      </c>
      <c r="H93" t="s">
        <v>254</v>
      </c>
      <c r="I93">
        <v>115</v>
      </c>
      <c r="J93">
        <v>6</v>
      </c>
      <c r="K93">
        <v>121</v>
      </c>
      <c r="L93">
        <v>0.60846560846560849</v>
      </c>
      <c r="M93" t="s">
        <v>83</v>
      </c>
      <c r="N93" t="s">
        <v>87</v>
      </c>
      <c r="O93">
        <v>9</v>
      </c>
      <c r="P93" t="s">
        <v>316</v>
      </c>
      <c r="Q93">
        <v>914063678</v>
      </c>
      <c r="R93" t="b">
        <v>1</v>
      </c>
      <c r="S93">
        <v>4</v>
      </c>
      <c r="T93" t="b">
        <v>0</v>
      </c>
      <c r="U93">
        <v>31</v>
      </c>
      <c r="V93">
        <v>0</v>
      </c>
      <c r="W93">
        <v>-1</v>
      </c>
      <c r="X93">
        <v>113</v>
      </c>
      <c r="Y93">
        <v>2</v>
      </c>
      <c r="Z93">
        <v>189</v>
      </c>
      <c r="AA93">
        <v>3</v>
      </c>
      <c r="AB93">
        <v>-15</v>
      </c>
    </row>
    <row r="94" spans="1:28" x14ac:dyDescent="0.35">
      <c r="A94" t="b">
        <v>1</v>
      </c>
      <c r="B94" t="b">
        <v>1</v>
      </c>
      <c r="C94">
        <v>9</v>
      </c>
      <c r="D94" t="s">
        <v>296</v>
      </c>
      <c r="E94" t="b">
        <v>1</v>
      </c>
      <c r="F94">
        <v>227</v>
      </c>
      <c r="G94" t="s">
        <v>84</v>
      </c>
      <c r="H94" t="s">
        <v>262</v>
      </c>
      <c r="I94">
        <v>116</v>
      </c>
      <c r="J94">
        <v>4</v>
      </c>
      <c r="K94">
        <v>120</v>
      </c>
      <c r="L94">
        <v>0.61375661375661372</v>
      </c>
      <c r="M94" t="s">
        <v>83</v>
      </c>
      <c r="N94" t="s">
        <v>87</v>
      </c>
      <c r="O94">
        <v>9</v>
      </c>
      <c r="P94" t="s">
        <v>316</v>
      </c>
      <c r="Q94">
        <v>95006327</v>
      </c>
      <c r="R94" t="b">
        <v>1</v>
      </c>
      <c r="S94">
        <v>158</v>
      </c>
      <c r="T94" t="b">
        <v>0</v>
      </c>
      <c r="U94">
        <v>31</v>
      </c>
      <c r="V94">
        <v>0</v>
      </c>
      <c r="W94">
        <v>-1</v>
      </c>
      <c r="X94">
        <v>113</v>
      </c>
      <c r="Y94">
        <v>2</v>
      </c>
      <c r="Z94">
        <v>189</v>
      </c>
      <c r="AA94">
        <v>2</v>
      </c>
      <c r="AB94">
        <v>-21</v>
      </c>
    </row>
    <row r="95" spans="1:28" x14ac:dyDescent="0.35">
      <c r="A95" t="b">
        <v>1</v>
      </c>
      <c r="B95" t="b">
        <v>1</v>
      </c>
      <c r="C95">
        <v>9</v>
      </c>
      <c r="D95" t="s">
        <v>296</v>
      </c>
      <c r="E95" t="b">
        <v>1</v>
      </c>
      <c r="F95">
        <v>105</v>
      </c>
      <c r="G95" t="s">
        <v>130</v>
      </c>
      <c r="H95" t="s">
        <v>131</v>
      </c>
      <c r="I95">
        <v>114</v>
      </c>
      <c r="J95">
        <v>6</v>
      </c>
      <c r="K95">
        <v>120</v>
      </c>
      <c r="L95">
        <v>0.60317460317460314</v>
      </c>
      <c r="M95" t="s">
        <v>83</v>
      </c>
      <c r="N95" t="s">
        <v>82</v>
      </c>
      <c r="O95">
        <v>9</v>
      </c>
      <c r="P95" t="s">
        <v>316</v>
      </c>
      <c r="Q95">
        <v>931761939</v>
      </c>
      <c r="R95" t="b">
        <v>1</v>
      </c>
      <c r="S95">
        <v>160</v>
      </c>
      <c r="T95" t="b">
        <v>0</v>
      </c>
      <c r="U95">
        <v>44</v>
      </c>
      <c r="V95">
        <v>0</v>
      </c>
      <c r="W95">
        <v>-1</v>
      </c>
      <c r="X95">
        <v>115</v>
      </c>
      <c r="Y95">
        <v>3</v>
      </c>
      <c r="Z95">
        <v>189</v>
      </c>
      <c r="AA95">
        <v>3</v>
      </c>
      <c r="AB95">
        <v>-9</v>
      </c>
    </row>
    <row r="96" spans="1:28" x14ac:dyDescent="0.35">
      <c r="A96" t="b">
        <v>1</v>
      </c>
      <c r="B96" t="b">
        <v>1</v>
      </c>
      <c r="C96">
        <v>9</v>
      </c>
      <c r="D96" t="s">
        <v>296</v>
      </c>
      <c r="E96" t="b">
        <v>1</v>
      </c>
      <c r="F96">
        <v>165</v>
      </c>
      <c r="G96" t="s">
        <v>243</v>
      </c>
      <c r="H96" t="s">
        <v>123</v>
      </c>
      <c r="I96">
        <v>111</v>
      </c>
      <c r="J96">
        <v>9</v>
      </c>
      <c r="K96">
        <v>120</v>
      </c>
      <c r="L96">
        <v>0.58730158730158732</v>
      </c>
      <c r="M96" t="s">
        <v>83</v>
      </c>
      <c r="N96" t="s">
        <v>87</v>
      </c>
      <c r="O96">
        <v>9</v>
      </c>
      <c r="P96" t="s">
        <v>316</v>
      </c>
      <c r="Q96">
        <v>2105344885</v>
      </c>
      <c r="R96" t="b">
        <v>1</v>
      </c>
      <c r="S96">
        <v>157</v>
      </c>
      <c r="T96" t="b">
        <v>0</v>
      </c>
      <c r="U96">
        <v>44</v>
      </c>
      <c r="V96">
        <v>0</v>
      </c>
      <c r="W96">
        <v>-1</v>
      </c>
      <c r="X96">
        <v>109</v>
      </c>
      <c r="Y96">
        <v>3</v>
      </c>
      <c r="Z96">
        <v>189</v>
      </c>
      <c r="AA96">
        <v>3</v>
      </c>
      <c r="AB96">
        <v>-11</v>
      </c>
    </row>
    <row r="97" spans="1:28" x14ac:dyDescent="0.35">
      <c r="A97" t="b">
        <v>1</v>
      </c>
      <c r="B97" t="b">
        <v>1</v>
      </c>
      <c r="C97">
        <v>9</v>
      </c>
      <c r="D97" t="s">
        <v>296</v>
      </c>
      <c r="E97" t="b">
        <v>1</v>
      </c>
      <c r="F97">
        <v>166</v>
      </c>
      <c r="G97" t="s">
        <v>187</v>
      </c>
      <c r="H97" t="s">
        <v>188</v>
      </c>
      <c r="I97">
        <v>111</v>
      </c>
      <c r="J97">
        <v>9</v>
      </c>
      <c r="K97">
        <v>120</v>
      </c>
      <c r="L97">
        <v>0.58730158730158732</v>
      </c>
      <c r="M97" t="s">
        <v>83</v>
      </c>
      <c r="N97" t="s">
        <v>87</v>
      </c>
      <c r="O97">
        <v>9</v>
      </c>
      <c r="P97" t="s">
        <v>317</v>
      </c>
      <c r="Q97">
        <v>1760224696</v>
      </c>
      <c r="R97" t="b">
        <v>0</v>
      </c>
      <c r="S97">
        <v>0</v>
      </c>
      <c r="T97" t="b">
        <v>0</v>
      </c>
      <c r="U97">
        <v>53</v>
      </c>
      <c r="V97">
        <v>0</v>
      </c>
      <c r="W97">
        <v>-1</v>
      </c>
      <c r="X97">
        <v>112</v>
      </c>
      <c r="Y97">
        <v>4</v>
      </c>
      <c r="Z97">
        <v>189</v>
      </c>
      <c r="AA97">
        <v>4</v>
      </c>
      <c r="AB97">
        <v>9</v>
      </c>
    </row>
    <row r="98" spans="1:28" x14ac:dyDescent="0.35">
      <c r="A98" t="b">
        <v>1</v>
      </c>
      <c r="B98" t="b">
        <v>1</v>
      </c>
      <c r="C98">
        <v>9</v>
      </c>
      <c r="D98" t="s">
        <v>296</v>
      </c>
      <c r="E98" t="b">
        <v>1</v>
      </c>
      <c r="F98">
        <v>48</v>
      </c>
      <c r="G98" t="s">
        <v>130</v>
      </c>
      <c r="H98" t="s">
        <v>219</v>
      </c>
      <c r="I98">
        <v>113</v>
      </c>
      <c r="J98">
        <v>6</v>
      </c>
      <c r="K98">
        <v>119</v>
      </c>
      <c r="L98">
        <v>0.59788359788359791</v>
      </c>
      <c r="M98" t="s">
        <v>83</v>
      </c>
      <c r="N98" t="s">
        <v>87</v>
      </c>
      <c r="O98">
        <v>9</v>
      </c>
      <c r="P98" t="s">
        <v>317</v>
      </c>
      <c r="Q98">
        <v>1440432052</v>
      </c>
      <c r="R98" t="b">
        <v>1</v>
      </c>
      <c r="S98">
        <v>165</v>
      </c>
      <c r="T98" t="b">
        <v>0</v>
      </c>
      <c r="U98">
        <v>53</v>
      </c>
      <c r="V98">
        <v>0</v>
      </c>
      <c r="W98">
        <v>-1</v>
      </c>
      <c r="X98">
        <v>113</v>
      </c>
      <c r="Y98">
        <v>3</v>
      </c>
      <c r="Z98">
        <v>189</v>
      </c>
      <c r="AA98">
        <v>3</v>
      </c>
      <c r="AB98">
        <v>-15</v>
      </c>
    </row>
    <row r="99" spans="1:28" x14ac:dyDescent="0.35">
      <c r="A99" t="b">
        <v>1</v>
      </c>
      <c r="B99" t="b">
        <v>1</v>
      </c>
      <c r="C99">
        <v>9</v>
      </c>
      <c r="D99" t="s">
        <v>296</v>
      </c>
      <c r="E99" t="b">
        <v>1</v>
      </c>
      <c r="F99">
        <v>59</v>
      </c>
      <c r="G99" t="s">
        <v>107</v>
      </c>
      <c r="H99" t="s">
        <v>137</v>
      </c>
      <c r="I99">
        <v>112</v>
      </c>
      <c r="J99">
        <v>6</v>
      </c>
      <c r="K99">
        <v>118</v>
      </c>
      <c r="L99">
        <v>0.59259259259259256</v>
      </c>
      <c r="M99" t="s">
        <v>81</v>
      </c>
      <c r="N99" t="s">
        <v>87</v>
      </c>
      <c r="O99">
        <v>9</v>
      </c>
      <c r="P99" t="s">
        <v>316</v>
      </c>
      <c r="Q99">
        <v>570168695</v>
      </c>
      <c r="R99" t="b">
        <v>1</v>
      </c>
      <c r="S99">
        <v>170</v>
      </c>
      <c r="T99" t="b">
        <v>0</v>
      </c>
      <c r="U99">
        <v>68</v>
      </c>
      <c r="V99">
        <v>0</v>
      </c>
      <c r="W99">
        <v>-1</v>
      </c>
      <c r="X99">
        <v>109</v>
      </c>
      <c r="Y99">
        <v>3</v>
      </c>
      <c r="Z99">
        <v>189</v>
      </c>
      <c r="AA99">
        <v>3</v>
      </c>
      <c r="AB99">
        <v>-11</v>
      </c>
    </row>
    <row r="100" spans="1:28" x14ac:dyDescent="0.35">
      <c r="A100" t="b">
        <v>1</v>
      </c>
      <c r="B100" t="b">
        <v>1</v>
      </c>
      <c r="C100">
        <v>9</v>
      </c>
      <c r="D100" t="s">
        <v>296</v>
      </c>
      <c r="E100" t="b">
        <v>1</v>
      </c>
      <c r="F100">
        <v>245</v>
      </c>
      <c r="G100" t="s">
        <v>157</v>
      </c>
      <c r="H100" t="s">
        <v>158</v>
      </c>
      <c r="I100">
        <v>113</v>
      </c>
      <c r="J100">
        <v>5</v>
      </c>
      <c r="K100">
        <v>118</v>
      </c>
      <c r="L100">
        <v>0.59788359788359791</v>
      </c>
      <c r="M100" t="s">
        <v>81</v>
      </c>
      <c r="N100" t="s">
        <v>82</v>
      </c>
      <c r="O100">
        <v>9</v>
      </c>
      <c r="P100" t="s">
        <v>317</v>
      </c>
      <c r="Q100">
        <v>1324371535</v>
      </c>
      <c r="R100" t="b">
        <v>0</v>
      </c>
      <c r="S100">
        <v>0</v>
      </c>
      <c r="T100" t="b">
        <v>0</v>
      </c>
      <c r="U100">
        <v>81</v>
      </c>
      <c r="V100">
        <v>0</v>
      </c>
      <c r="W100">
        <v>-1</v>
      </c>
      <c r="X100">
        <v>112</v>
      </c>
      <c r="Y100">
        <v>4</v>
      </c>
      <c r="Z100">
        <v>189</v>
      </c>
      <c r="AA100">
        <v>4</v>
      </c>
      <c r="AB100">
        <v>9</v>
      </c>
    </row>
    <row r="101" spans="1:28" x14ac:dyDescent="0.35">
      <c r="A101" t="b">
        <v>1</v>
      </c>
      <c r="B101" t="b">
        <v>1</v>
      </c>
      <c r="C101">
        <v>9</v>
      </c>
      <c r="D101" t="s">
        <v>296</v>
      </c>
      <c r="E101" t="b">
        <v>1</v>
      </c>
      <c r="F101">
        <v>133</v>
      </c>
      <c r="G101" t="s">
        <v>212</v>
      </c>
      <c r="H101" t="s">
        <v>213</v>
      </c>
      <c r="I101">
        <v>111</v>
      </c>
      <c r="J101">
        <v>5</v>
      </c>
      <c r="K101">
        <v>116</v>
      </c>
      <c r="L101">
        <v>0.58730158730158732</v>
      </c>
      <c r="M101" t="s">
        <v>83</v>
      </c>
      <c r="N101" t="s">
        <v>87</v>
      </c>
      <c r="O101">
        <v>9</v>
      </c>
      <c r="P101" t="s">
        <v>316</v>
      </c>
      <c r="Q101">
        <v>800852717</v>
      </c>
      <c r="R101" t="b">
        <v>1</v>
      </c>
      <c r="S101">
        <v>155</v>
      </c>
      <c r="T101" t="b">
        <v>0</v>
      </c>
      <c r="U101">
        <v>90</v>
      </c>
      <c r="V101">
        <v>0</v>
      </c>
      <c r="W101">
        <v>-1</v>
      </c>
      <c r="X101">
        <v>109</v>
      </c>
      <c r="Y101">
        <v>3</v>
      </c>
      <c r="Z101">
        <v>189</v>
      </c>
      <c r="AA101">
        <v>3</v>
      </c>
      <c r="AB101">
        <v>-7</v>
      </c>
    </row>
    <row r="102" spans="1:28" x14ac:dyDescent="0.35">
      <c r="A102" t="b">
        <v>1</v>
      </c>
      <c r="B102" t="b">
        <v>1</v>
      </c>
      <c r="C102">
        <v>9</v>
      </c>
      <c r="D102" t="s">
        <v>296</v>
      </c>
      <c r="E102" t="b">
        <v>1</v>
      </c>
      <c r="F102">
        <v>156</v>
      </c>
      <c r="G102" t="s">
        <v>235</v>
      </c>
      <c r="H102" t="s">
        <v>184</v>
      </c>
      <c r="I102">
        <v>115</v>
      </c>
      <c r="J102">
        <v>0</v>
      </c>
      <c r="K102">
        <v>115</v>
      </c>
      <c r="L102">
        <v>0.60846560846560849</v>
      </c>
      <c r="M102" t="s">
        <v>81</v>
      </c>
      <c r="N102" t="s">
        <v>82</v>
      </c>
      <c r="O102">
        <v>9</v>
      </c>
      <c r="P102" t="s">
        <v>316</v>
      </c>
      <c r="Q102">
        <v>383554246</v>
      </c>
      <c r="R102" t="b">
        <v>1</v>
      </c>
      <c r="S102">
        <v>199</v>
      </c>
      <c r="T102" t="b">
        <v>0</v>
      </c>
      <c r="U102">
        <v>98</v>
      </c>
      <c r="V102">
        <v>0</v>
      </c>
      <c r="W102">
        <v>-1</v>
      </c>
      <c r="X102">
        <v>109</v>
      </c>
      <c r="Y102">
        <v>3</v>
      </c>
      <c r="Z102">
        <v>189</v>
      </c>
      <c r="AA102">
        <v>3</v>
      </c>
      <c r="AB102">
        <v>-11</v>
      </c>
    </row>
    <row r="103" spans="1:28" x14ac:dyDescent="0.35">
      <c r="A103" t="b">
        <v>1</v>
      </c>
      <c r="B103" t="b">
        <v>1</v>
      </c>
      <c r="C103">
        <v>9</v>
      </c>
      <c r="D103" t="s">
        <v>296</v>
      </c>
      <c r="E103" t="b">
        <v>1</v>
      </c>
      <c r="F103">
        <v>103</v>
      </c>
      <c r="G103" t="s">
        <v>166</v>
      </c>
      <c r="H103" t="s">
        <v>205</v>
      </c>
      <c r="I103">
        <v>114</v>
      </c>
      <c r="J103">
        <v>0</v>
      </c>
      <c r="K103">
        <v>114</v>
      </c>
      <c r="L103">
        <v>0.60317460317460314</v>
      </c>
      <c r="M103" t="s">
        <v>81</v>
      </c>
      <c r="N103" t="s">
        <v>87</v>
      </c>
      <c r="O103">
        <v>9</v>
      </c>
      <c r="P103" t="s">
        <v>316</v>
      </c>
      <c r="Q103">
        <v>1163891172</v>
      </c>
      <c r="R103" t="b">
        <v>1</v>
      </c>
      <c r="S103">
        <v>146</v>
      </c>
      <c r="T103" t="b">
        <v>0</v>
      </c>
      <c r="U103">
        <v>122</v>
      </c>
      <c r="V103">
        <v>0</v>
      </c>
      <c r="W103">
        <v>-1</v>
      </c>
      <c r="X103">
        <v>113</v>
      </c>
      <c r="Y103">
        <v>4</v>
      </c>
      <c r="Z103">
        <v>189</v>
      </c>
      <c r="AA103">
        <v>4</v>
      </c>
      <c r="AB103">
        <v>1</v>
      </c>
    </row>
    <row r="104" spans="1:28" x14ac:dyDescent="0.35">
      <c r="A104" t="b">
        <v>1</v>
      </c>
      <c r="B104" t="b">
        <v>1</v>
      </c>
      <c r="C104">
        <v>9</v>
      </c>
      <c r="D104" t="s">
        <v>296</v>
      </c>
      <c r="E104" t="b">
        <v>1</v>
      </c>
      <c r="F104">
        <v>123</v>
      </c>
      <c r="G104" t="s">
        <v>132</v>
      </c>
      <c r="H104" t="s">
        <v>133</v>
      </c>
      <c r="I104">
        <v>113</v>
      </c>
      <c r="J104">
        <v>0</v>
      </c>
      <c r="K104">
        <v>113</v>
      </c>
      <c r="L104">
        <v>0.59788359788359791</v>
      </c>
      <c r="M104" t="s">
        <v>83</v>
      </c>
      <c r="N104" t="s">
        <v>87</v>
      </c>
      <c r="O104">
        <v>9</v>
      </c>
      <c r="P104" t="s">
        <v>316</v>
      </c>
      <c r="Q104">
        <v>849222757</v>
      </c>
      <c r="R104" t="b">
        <v>1</v>
      </c>
      <c r="S104">
        <v>208</v>
      </c>
      <c r="T104" t="b">
        <v>0</v>
      </c>
      <c r="U104">
        <v>130</v>
      </c>
      <c r="V104">
        <v>0</v>
      </c>
      <c r="W104">
        <v>0</v>
      </c>
      <c r="X104">
        <v>111</v>
      </c>
      <c r="Y104">
        <v>5</v>
      </c>
      <c r="Z104">
        <v>189</v>
      </c>
      <c r="AA104">
        <v>4</v>
      </c>
      <c r="AB104">
        <v>3</v>
      </c>
    </row>
    <row r="105" spans="1:28" x14ac:dyDescent="0.35">
      <c r="A105" t="b">
        <v>1</v>
      </c>
      <c r="B105" t="b">
        <v>1</v>
      </c>
      <c r="C105">
        <v>9</v>
      </c>
      <c r="D105" t="s">
        <v>296</v>
      </c>
      <c r="E105" t="b">
        <v>1</v>
      </c>
      <c r="F105">
        <v>258</v>
      </c>
      <c r="G105" t="s">
        <v>151</v>
      </c>
      <c r="H105" t="s">
        <v>158</v>
      </c>
      <c r="I105">
        <v>112</v>
      </c>
      <c r="J105">
        <v>0</v>
      </c>
      <c r="K105">
        <v>112</v>
      </c>
      <c r="L105">
        <v>0.59259259259259256</v>
      </c>
      <c r="M105" t="s">
        <v>83</v>
      </c>
      <c r="N105" t="s">
        <v>82</v>
      </c>
      <c r="O105">
        <v>9</v>
      </c>
      <c r="P105" t="s">
        <v>316</v>
      </c>
      <c r="Q105">
        <v>468170354</v>
      </c>
      <c r="R105" t="b">
        <v>0</v>
      </c>
      <c r="S105">
        <v>0</v>
      </c>
      <c r="T105" t="b">
        <v>0</v>
      </c>
      <c r="U105">
        <v>130</v>
      </c>
      <c r="V105">
        <v>0</v>
      </c>
      <c r="W105">
        <v>-1</v>
      </c>
      <c r="X105">
        <v>115</v>
      </c>
      <c r="Y105">
        <v>3</v>
      </c>
      <c r="Z105">
        <v>189</v>
      </c>
      <c r="AA105">
        <v>3</v>
      </c>
      <c r="AB105">
        <v>-9</v>
      </c>
    </row>
    <row r="106" spans="1:28" x14ac:dyDescent="0.35">
      <c r="A106" t="b">
        <v>1</v>
      </c>
      <c r="B106" t="b">
        <v>1</v>
      </c>
      <c r="C106">
        <v>9</v>
      </c>
      <c r="D106" t="s">
        <v>296</v>
      </c>
      <c r="E106" t="b">
        <v>1</v>
      </c>
      <c r="F106">
        <v>52</v>
      </c>
      <c r="G106" t="s">
        <v>265</v>
      </c>
      <c r="H106" t="s">
        <v>167</v>
      </c>
      <c r="I106">
        <v>112</v>
      </c>
      <c r="J106">
        <v>0</v>
      </c>
      <c r="K106">
        <v>112</v>
      </c>
      <c r="L106">
        <v>0.59259259259259256</v>
      </c>
      <c r="M106" t="s">
        <v>83</v>
      </c>
      <c r="N106" t="s">
        <v>82</v>
      </c>
      <c r="O106">
        <v>9</v>
      </c>
      <c r="P106" t="s">
        <v>316</v>
      </c>
      <c r="Q106">
        <v>80024640</v>
      </c>
      <c r="R106" t="b">
        <v>1</v>
      </c>
      <c r="S106">
        <v>169</v>
      </c>
      <c r="T106" t="b">
        <v>0</v>
      </c>
      <c r="U106">
        <v>122</v>
      </c>
      <c r="V106">
        <v>0</v>
      </c>
      <c r="W106">
        <v>-1</v>
      </c>
      <c r="X106">
        <v>109</v>
      </c>
      <c r="Y106">
        <v>2</v>
      </c>
      <c r="Z106">
        <v>189</v>
      </c>
      <c r="AA106">
        <v>2</v>
      </c>
      <c r="AB106">
        <v>-19</v>
      </c>
    </row>
    <row r="107" spans="1:28" x14ac:dyDescent="0.35">
      <c r="A107" t="b">
        <v>1</v>
      </c>
      <c r="B107" t="b">
        <v>1</v>
      </c>
      <c r="C107">
        <v>9</v>
      </c>
      <c r="D107" t="s">
        <v>296</v>
      </c>
      <c r="E107" t="b">
        <v>1</v>
      </c>
      <c r="F107">
        <v>140</v>
      </c>
      <c r="G107" t="s">
        <v>178</v>
      </c>
      <c r="H107" t="s">
        <v>179</v>
      </c>
      <c r="I107">
        <v>107</v>
      </c>
      <c r="J107">
        <v>0</v>
      </c>
      <c r="K107">
        <v>107</v>
      </c>
      <c r="L107">
        <v>0.56613756613756616</v>
      </c>
      <c r="M107" t="s">
        <v>81</v>
      </c>
      <c r="N107" t="s">
        <v>82</v>
      </c>
      <c r="O107">
        <v>9</v>
      </c>
      <c r="P107" t="s">
        <v>316</v>
      </c>
      <c r="Q107">
        <v>108343649</v>
      </c>
      <c r="R107" t="b">
        <v>1</v>
      </c>
      <c r="S107">
        <v>172</v>
      </c>
      <c r="T107" t="b">
        <v>0</v>
      </c>
      <c r="U107">
        <v>165</v>
      </c>
      <c r="V107">
        <v>0</v>
      </c>
      <c r="W107">
        <v>-1</v>
      </c>
      <c r="X107">
        <v>107</v>
      </c>
      <c r="Y107">
        <v>3</v>
      </c>
      <c r="Z107">
        <v>189</v>
      </c>
      <c r="AA107">
        <v>3</v>
      </c>
      <c r="AB107">
        <v>-23</v>
      </c>
    </row>
    <row r="108" spans="1:28" x14ac:dyDescent="0.35">
      <c r="A108" t="b">
        <v>1</v>
      </c>
      <c r="B108" t="b">
        <v>1</v>
      </c>
      <c r="C108">
        <v>9</v>
      </c>
      <c r="D108" t="s">
        <v>296</v>
      </c>
      <c r="E108" t="b">
        <v>1</v>
      </c>
      <c r="F108">
        <v>57</v>
      </c>
      <c r="G108" t="s">
        <v>153</v>
      </c>
      <c r="H108" t="s">
        <v>180</v>
      </c>
      <c r="I108">
        <v>106</v>
      </c>
      <c r="J108">
        <v>0</v>
      </c>
      <c r="K108">
        <v>106</v>
      </c>
      <c r="L108">
        <v>0.56084656084656082</v>
      </c>
      <c r="M108" t="s">
        <v>83</v>
      </c>
      <c r="N108" t="s">
        <v>87</v>
      </c>
      <c r="O108">
        <v>9</v>
      </c>
      <c r="P108" t="s">
        <v>317</v>
      </c>
      <c r="Q108">
        <v>274221137</v>
      </c>
      <c r="R108" t="b">
        <v>1</v>
      </c>
      <c r="S108">
        <v>187</v>
      </c>
      <c r="T108" t="b">
        <v>0</v>
      </c>
      <c r="U108">
        <v>165</v>
      </c>
      <c r="V108">
        <v>0</v>
      </c>
      <c r="W108">
        <v>-1</v>
      </c>
      <c r="X108">
        <v>108</v>
      </c>
      <c r="Y108">
        <v>3</v>
      </c>
      <c r="Z108">
        <v>189</v>
      </c>
      <c r="AA108">
        <v>2</v>
      </c>
      <c r="AB108">
        <v>-25</v>
      </c>
    </row>
    <row r="109" spans="1:28" x14ac:dyDescent="0.35">
      <c r="A109" t="b">
        <v>1</v>
      </c>
      <c r="B109" t="b">
        <v>1</v>
      </c>
      <c r="C109">
        <v>9</v>
      </c>
      <c r="D109" t="s">
        <v>296</v>
      </c>
      <c r="E109" t="b">
        <v>1</v>
      </c>
      <c r="F109">
        <v>204</v>
      </c>
      <c r="G109" t="s">
        <v>241</v>
      </c>
      <c r="H109" t="s">
        <v>242</v>
      </c>
      <c r="I109">
        <v>91</v>
      </c>
      <c r="J109">
        <v>7</v>
      </c>
      <c r="K109">
        <v>98</v>
      </c>
      <c r="L109">
        <v>0.48148148148148145</v>
      </c>
      <c r="M109" t="s">
        <v>81</v>
      </c>
      <c r="N109" t="s">
        <v>87</v>
      </c>
      <c r="O109">
        <v>9</v>
      </c>
      <c r="P109" t="s">
        <v>317</v>
      </c>
      <c r="Q109">
        <v>977883261</v>
      </c>
      <c r="R109" t="b">
        <v>0</v>
      </c>
      <c r="S109">
        <v>0</v>
      </c>
      <c r="T109" t="b">
        <v>0</v>
      </c>
      <c r="U109">
        <v>183</v>
      </c>
      <c r="V109">
        <v>0</v>
      </c>
      <c r="W109">
        <v>-1</v>
      </c>
      <c r="X109">
        <v>119</v>
      </c>
      <c r="Y109">
        <v>5</v>
      </c>
      <c r="Z109">
        <v>189</v>
      </c>
      <c r="AA109">
        <v>5</v>
      </c>
      <c r="AB109">
        <v>25</v>
      </c>
    </row>
    <row r="110" spans="1:28" x14ac:dyDescent="0.35">
      <c r="A110" t="b">
        <v>1</v>
      </c>
      <c r="B110" t="b">
        <v>1</v>
      </c>
      <c r="C110">
        <v>23</v>
      </c>
      <c r="D110" t="s">
        <v>371</v>
      </c>
      <c r="E110" t="b">
        <v>1</v>
      </c>
      <c r="F110">
        <v>27</v>
      </c>
      <c r="G110" t="s">
        <v>120</v>
      </c>
      <c r="H110" t="s">
        <v>121</v>
      </c>
      <c r="I110">
        <v>120</v>
      </c>
      <c r="J110">
        <v>4</v>
      </c>
      <c r="K110">
        <v>124</v>
      </c>
      <c r="L110">
        <v>0.63492063492063489</v>
      </c>
      <c r="M110" t="s">
        <v>83</v>
      </c>
      <c r="N110" t="s">
        <v>82</v>
      </c>
      <c r="O110">
        <v>12</v>
      </c>
      <c r="P110" t="s">
        <v>316</v>
      </c>
      <c r="Q110">
        <v>1362583222</v>
      </c>
      <c r="R110" t="b">
        <v>1</v>
      </c>
      <c r="S110">
        <v>165</v>
      </c>
      <c r="T110" t="b">
        <v>0</v>
      </c>
      <c r="U110">
        <v>22</v>
      </c>
      <c r="V110">
        <v>0</v>
      </c>
      <c r="W110">
        <v>-1</v>
      </c>
      <c r="X110">
        <v>118</v>
      </c>
      <c r="Y110">
        <v>3</v>
      </c>
      <c r="Z110">
        <v>189</v>
      </c>
      <c r="AA110">
        <v>4</v>
      </c>
      <c r="AB110">
        <v>-15</v>
      </c>
    </row>
    <row r="111" spans="1:28" x14ac:dyDescent="0.35">
      <c r="A111" t="b">
        <v>1</v>
      </c>
      <c r="B111" t="b">
        <v>1</v>
      </c>
      <c r="C111">
        <v>23</v>
      </c>
      <c r="D111" t="s">
        <v>371</v>
      </c>
      <c r="E111" t="b">
        <v>1</v>
      </c>
      <c r="F111">
        <v>39</v>
      </c>
      <c r="G111" t="s">
        <v>279</v>
      </c>
      <c r="H111" t="s">
        <v>213</v>
      </c>
      <c r="I111">
        <v>115</v>
      </c>
      <c r="J111">
        <v>6</v>
      </c>
      <c r="K111">
        <v>121</v>
      </c>
      <c r="L111">
        <v>0.60846560846560849</v>
      </c>
      <c r="M111" t="s">
        <v>83</v>
      </c>
      <c r="N111" t="s">
        <v>82</v>
      </c>
      <c r="O111">
        <v>9</v>
      </c>
      <c r="P111" t="s">
        <v>316</v>
      </c>
      <c r="Q111">
        <v>1441148523</v>
      </c>
      <c r="R111" t="b">
        <v>1</v>
      </c>
      <c r="S111">
        <v>169</v>
      </c>
      <c r="T111" t="b">
        <v>0</v>
      </c>
      <c r="U111">
        <v>31</v>
      </c>
      <c r="V111">
        <v>0</v>
      </c>
      <c r="W111">
        <v>-1</v>
      </c>
      <c r="X111">
        <v>119</v>
      </c>
      <c r="Y111">
        <v>5</v>
      </c>
      <c r="Z111">
        <v>189</v>
      </c>
      <c r="AA111">
        <v>3</v>
      </c>
      <c r="AB111">
        <v>-15</v>
      </c>
    </row>
    <row r="112" spans="1:28" x14ac:dyDescent="0.35">
      <c r="A112" t="b">
        <v>1</v>
      </c>
      <c r="B112" t="b">
        <v>1</v>
      </c>
      <c r="C112">
        <v>23</v>
      </c>
      <c r="D112" t="s">
        <v>371</v>
      </c>
      <c r="E112" t="b">
        <v>1</v>
      </c>
      <c r="F112">
        <v>18</v>
      </c>
      <c r="G112" t="s">
        <v>126</v>
      </c>
      <c r="H112" t="s">
        <v>121</v>
      </c>
      <c r="I112">
        <v>120</v>
      </c>
      <c r="J112">
        <v>0</v>
      </c>
      <c r="K112">
        <v>120</v>
      </c>
      <c r="L112">
        <v>0.63492063492063489</v>
      </c>
      <c r="M112" t="s">
        <v>83</v>
      </c>
      <c r="N112" t="s">
        <v>82</v>
      </c>
      <c r="O112">
        <v>14</v>
      </c>
      <c r="P112" t="s">
        <v>316</v>
      </c>
      <c r="Q112">
        <v>905647645</v>
      </c>
      <c r="R112" t="b">
        <v>1</v>
      </c>
      <c r="S112">
        <v>149</v>
      </c>
      <c r="T112" t="b">
        <v>0</v>
      </c>
      <c r="U112">
        <v>53</v>
      </c>
      <c r="V112">
        <v>0</v>
      </c>
      <c r="W112">
        <v>-1</v>
      </c>
      <c r="X112">
        <v>119</v>
      </c>
      <c r="Y112">
        <v>3</v>
      </c>
      <c r="Z112">
        <v>189</v>
      </c>
      <c r="AA112">
        <v>4</v>
      </c>
      <c r="AB112">
        <v>-9</v>
      </c>
    </row>
    <row r="113" spans="1:28" x14ac:dyDescent="0.35">
      <c r="A113" t="b">
        <v>1</v>
      </c>
      <c r="B113" t="b">
        <v>1</v>
      </c>
      <c r="C113">
        <v>23</v>
      </c>
      <c r="D113" t="s">
        <v>371</v>
      </c>
      <c r="E113" t="b">
        <v>1</v>
      </c>
      <c r="F113">
        <v>96</v>
      </c>
      <c r="G113" t="s">
        <v>384</v>
      </c>
      <c r="H113" t="s">
        <v>181</v>
      </c>
      <c r="I113">
        <v>109</v>
      </c>
      <c r="J113">
        <v>4</v>
      </c>
      <c r="K113">
        <v>113</v>
      </c>
      <c r="L113">
        <v>0.57671957671957674</v>
      </c>
      <c r="M113" t="s">
        <v>81</v>
      </c>
      <c r="N113" t="s">
        <v>82</v>
      </c>
      <c r="O113">
        <v>7</v>
      </c>
      <c r="P113" t="s">
        <v>316</v>
      </c>
      <c r="Q113">
        <v>425380584</v>
      </c>
      <c r="R113" t="b">
        <v>1</v>
      </c>
      <c r="S113">
        <v>199</v>
      </c>
      <c r="T113" t="b">
        <v>0</v>
      </c>
      <c r="U113">
        <v>143</v>
      </c>
      <c r="V113">
        <v>0</v>
      </c>
      <c r="W113">
        <v>-1</v>
      </c>
      <c r="X113">
        <v>112</v>
      </c>
      <c r="Y113">
        <v>3</v>
      </c>
      <c r="Z113">
        <v>189</v>
      </c>
      <c r="AA113">
        <v>5</v>
      </c>
      <c r="AB113">
        <v>13</v>
      </c>
    </row>
    <row r="114" spans="1:28" x14ac:dyDescent="0.35">
      <c r="A114" t="b">
        <v>1</v>
      </c>
      <c r="B114" t="b">
        <v>1</v>
      </c>
      <c r="C114">
        <v>23</v>
      </c>
      <c r="D114" t="s">
        <v>371</v>
      </c>
      <c r="E114" t="b">
        <v>1</v>
      </c>
      <c r="F114">
        <v>110</v>
      </c>
      <c r="G114" t="s">
        <v>185</v>
      </c>
      <c r="H114" t="s">
        <v>186</v>
      </c>
      <c r="I114">
        <v>113</v>
      </c>
      <c r="J114">
        <v>0</v>
      </c>
      <c r="K114">
        <v>113</v>
      </c>
      <c r="L114">
        <v>0.59788359788359791</v>
      </c>
      <c r="M114" t="s">
        <v>83</v>
      </c>
      <c r="N114" t="s">
        <v>82</v>
      </c>
      <c r="O114">
        <v>13</v>
      </c>
      <c r="P114" t="s">
        <v>316</v>
      </c>
      <c r="Q114">
        <v>796926682</v>
      </c>
      <c r="R114" t="b">
        <v>1</v>
      </c>
      <c r="S114">
        <v>186</v>
      </c>
      <c r="T114" t="b">
        <v>0</v>
      </c>
      <c r="U114">
        <v>112</v>
      </c>
      <c r="V114">
        <v>0</v>
      </c>
      <c r="W114">
        <v>-1</v>
      </c>
      <c r="X114">
        <v>109</v>
      </c>
      <c r="Y114">
        <v>3</v>
      </c>
      <c r="Z114">
        <v>189</v>
      </c>
      <c r="AA114">
        <v>2</v>
      </c>
      <c r="AB114">
        <v>-23</v>
      </c>
    </row>
    <row r="115" spans="1:28" x14ac:dyDescent="0.35">
      <c r="A115" t="b">
        <v>1</v>
      </c>
      <c r="B115" t="b">
        <v>1</v>
      </c>
      <c r="C115">
        <v>23</v>
      </c>
      <c r="D115" t="s">
        <v>371</v>
      </c>
      <c r="E115" t="b">
        <v>1</v>
      </c>
      <c r="F115">
        <v>52</v>
      </c>
      <c r="G115" t="s">
        <v>265</v>
      </c>
      <c r="H115" t="s">
        <v>167</v>
      </c>
      <c r="I115">
        <v>112</v>
      </c>
      <c r="J115">
        <v>0</v>
      </c>
      <c r="K115">
        <v>112</v>
      </c>
      <c r="L115">
        <v>0.59259259259259256</v>
      </c>
      <c r="M115" t="s">
        <v>83</v>
      </c>
      <c r="N115" t="s">
        <v>82</v>
      </c>
      <c r="O115">
        <v>9</v>
      </c>
      <c r="P115" t="s">
        <v>316</v>
      </c>
      <c r="Q115">
        <v>1462132688</v>
      </c>
      <c r="R115" t="b">
        <v>1</v>
      </c>
      <c r="S115">
        <v>169</v>
      </c>
      <c r="T115" t="b">
        <v>0</v>
      </c>
      <c r="U115">
        <v>122</v>
      </c>
      <c r="V115">
        <v>0</v>
      </c>
      <c r="W115">
        <v>-1</v>
      </c>
      <c r="X115">
        <v>109</v>
      </c>
      <c r="Y115">
        <v>2</v>
      </c>
      <c r="Z115">
        <v>189</v>
      </c>
      <c r="AA115">
        <v>2</v>
      </c>
      <c r="AB115">
        <v>-19</v>
      </c>
    </row>
    <row r="116" spans="1:28" x14ac:dyDescent="0.35">
      <c r="A116" t="b">
        <v>1</v>
      </c>
      <c r="B116" t="b">
        <v>1</v>
      </c>
      <c r="C116">
        <v>23</v>
      </c>
      <c r="D116" t="s">
        <v>371</v>
      </c>
      <c r="E116" t="b">
        <v>1</v>
      </c>
      <c r="F116">
        <v>185</v>
      </c>
      <c r="G116" t="s">
        <v>203</v>
      </c>
      <c r="H116" t="s">
        <v>181</v>
      </c>
      <c r="I116">
        <v>108</v>
      </c>
      <c r="J116">
        <v>3</v>
      </c>
      <c r="K116">
        <v>111</v>
      </c>
      <c r="L116">
        <v>0.5714285714285714</v>
      </c>
      <c r="M116" t="s">
        <v>83</v>
      </c>
      <c r="N116" t="s">
        <v>82</v>
      </c>
      <c r="O116">
        <v>10</v>
      </c>
      <c r="P116" t="s">
        <v>316</v>
      </c>
      <c r="Q116">
        <v>1363543623</v>
      </c>
      <c r="R116" t="b">
        <v>1</v>
      </c>
      <c r="S116">
        <v>193</v>
      </c>
      <c r="T116" t="b">
        <v>0</v>
      </c>
      <c r="U116">
        <v>151</v>
      </c>
      <c r="V116">
        <v>0</v>
      </c>
      <c r="W116">
        <v>-1</v>
      </c>
      <c r="X116">
        <v>111</v>
      </c>
      <c r="Y116">
        <v>3</v>
      </c>
      <c r="Z116">
        <v>189</v>
      </c>
      <c r="AA116">
        <v>4</v>
      </c>
      <c r="AB116">
        <v>-1</v>
      </c>
    </row>
    <row r="117" spans="1:28" x14ac:dyDescent="0.35">
      <c r="A117" t="b">
        <v>1</v>
      </c>
      <c r="B117" t="b">
        <v>1</v>
      </c>
      <c r="C117">
        <v>23</v>
      </c>
      <c r="D117" t="s">
        <v>371</v>
      </c>
      <c r="E117" t="b">
        <v>1</v>
      </c>
      <c r="F117">
        <v>152</v>
      </c>
      <c r="G117" t="s">
        <v>112</v>
      </c>
      <c r="H117" t="s">
        <v>223</v>
      </c>
      <c r="I117">
        <v>108</v>
      </c>
      <c r="J117">
        <v>0</v>
      </c>
      <c r="K117">
        <v>108</v>
      </c>
      <c r="L117">
        <v>0.5714285714285714</v>
      </c>
      <c r="M117" t="s">
        <v>83</v>
      </c>
      <c r="N117" t="s">
        <v>82</v>
      </c>
      <c r="O117">
        <v>7</v>
      </c>
      <c r="P117" t="s">
        <v>316</v>
      </c>
      <c r="Q117">
        <v>1858408861</v>
      </c>
      <c r="R117" t="b">
        <v>1</v>
      </c>
      <c r="S117">
        <v>160</v>
      </c>
      <c r="T117" t="b">
        <v>0</v>
      </c>
      <c r="U117">
        <v>161</v>
      </c>
      <c r="V117">
        <v>0</v>
      </c>
      <c r="W117">
        <v>-1</v>
      </c>
      <c r="X117">
        <v>110</v>
      </c>
      <c r="Y117">
        <v>3</v>
      </c>
      <c r="Z117">
        <v>189</v>
      </c>
      <c r="AA117">
        <v>3</v>
      </c>
      <c r="AB117">
        <v>-1</v>
      </c>
    </row>
    <row r="118" spans="1:28" x14ac:dyDescent="0.35">
      <c r="A118" t="b">
        <v>1</v>
      </c>
      <c r="B118" t="b">
        <v>1</v>
      </c>
      <c r="C118">
        <v>1</v>
      </c>
      <c r="D118" t="s">
        <v>298</v>
      </c>
      <c r="E118" t="b">
        <v>1</v>
      </c>
      <c r="F118">
        <v>99</v>
      </c>
      <c r="G118" t="s">
        <v>244</v>
      </c>
      <c r="H118" t="s">
        <v>245</v>
      </c>
      <c r="I118">
        <v>114</v>
      </c>
      <c r="J118">
        <v>0</v>
      </c>
      <c r="K118">
        <v>114</v>
      </c>
      <c r="L118">
        <v>0.60317460317460314</v>
      </c>
      <c r="M118" t="s">
        <v>81</v>
      </c>
      <c r="N118" t="s">
        <v>87</v>
      </c>
      <c r="O118">
        <v>1</v>
      </c>
      <c r="P118" t="s">
        <v>316</v>
      </c>
      <c r="Q118">
        <v>188881338</v>
      </c>
      <c r="R118" t="b">
        <v>0</v>
      </c>
      <c r="S118">
        <v>0</v>
      </c>
      <c r="T118" t="b">
        <v>0</v>
      </c>
      <c r="U118">
        <v>112</v>
      </c>
      <c r="V118">
        <v>0</v>
      </c>
      <c r="W118">
        <v>-1</v>
      </c>
      <c r="X118">
        <v>107</v>
      </c>
      <c r="Y118">
        <v>3</v>
      </c>
      <c r="Z118">
        <v>189</v>
      </c>
      <c r="AA118">
        <v>3</v>
      </c>
      <c r="AB118">
        <v>1</v>
      </c>
    </row>
    <row r="119" spans="1:28" x14ac:dyDescent="0.35">
      <c r="A119" t="b">
        <v>1</v>
      </c>
      <c r="B119" t="b">
        <v>1</v>
      </c>
      <c r="C119">
        <v>1</v>
      </c>
      <c r="D119" t="s">
        <v>298</v>
      </c>
      <c r="E119" t="b">
        <v>1</v>
      </c>
      <c r="F119">
        <v>136</v>
      </c>
      <c r="G119" t="s">
        <v>149</v>
      </c>
      <c r="H119" t="s">
        <v>159</v>
      </c>
      <c r="I119">
        <v>112</v>
      </c>
      <c r="J119">
        <v>0</v>
      </c>
      <c r="K119">
        <v>112</v>
      </c>
      <c r="L119">
        <v>0.59259259259259256</v>
      </c>
      <c r="M119" t="s">
        <v>83</v>
      </c>
      <c r="N119" t="s">
        <v>87</v>
      </c>
      <c r="O119">
        <v>1</v>
      </c>
      <c r="P119" t="s">
        <v>318</v>
      </c>
      <c r="Q119">
        <v>290264306</v>
      </c>
      <c r="R119" t="b">
        <v>0</v>
      </c>
      <c r="S119">
        <v>0</v>
      </c>
      <c r="T119" t="b">
        <v>0</v>
      </c>
      <c r="U119">
        <v>143</v>
      </c>
      <c r="V119">
        <v>0</v>
      </c>
      <c r="W119">
        <v>-1</v>
      </c>
      <c r="X119">
        <v>112</v>
      </c>
      <c r="Y119">
        <v>4</v>
      </c>
      <c r="Z119">
        <v>189</v>
      </c>
      <c r="AA119">
        <v>4</v>
      </c>
      <c r="AB119">
        <v>9</v>
      </c>
    </row>
    <row r="120" spans="1:28" x14ac:dyDescent="0.35">
      <c r="A120" t="b">
        <v>1</v>
      </c>
      <c r="B120" t="b">
        <v>1</v>
      </c>
      <c r="C120">
        <v>24</v>
      </c>
      <c r="D120" t="s">
        <v>396</v>
      </c>
      <c r="E120" t="b">
        <v>1</v>
      </c>
      <c r="F120">
        <v>146</v>
      </c>
      <c r="G120" t="s">
        <v>324</v>
      </c>
      <c r="H120" t="s">
        <v>385</v>
      </c>
      <c r="I120">
        <v>115</v>
      </c>
      <c r="J120">
        <v>0</v>
      </c>
      <c r="K120">
        <v>115</v>
      </c>
      <c r="L120">
        <v>0.60846560846560849</v>
      </c>
      <c r="M120" t="s">
        <v>83</v>
      </c>
      <c r="N120" t="s">
        <v>82</v>
      </c>
      <c r="O120">
        <v>8</v>
      </c>
      <c r="P120" t="s">
        <v>317</v>
      </c>
      <c r="Q120">
        <v>1737626867</v>
      </c>
      <c r="R120" t="b">
        <v>1</v>
      </c>
      <c r="S120">
        <v>175</v>
      </c>
      <c r="T120" t="b">
        <v>0</v>
      </c>
      <c r="U120">
        <v>122</v>
      </c>
      <c r="V120">
        <v>0</v>
      </c>
      <c r="W120">
        <v>-1</v>
      </c>
      <c r="X120">
        <v>117</v>
      </c>
      <c r="Y120">
        <v>4</v>
      </c>
      <c r="Z120">
        <v>189</v>
      </c>
      <c r="AA120">
        <v>5</v>
      </c>
      <c r="AB120">
        <v>11</v>
      </c>
    </row>
    <row r="121" spans="1:28" x14ac:dyDescent="0.35">
      <c r="A121" t="b">
        <v>1</v>
      </c>
      <c r="B121" t="b">
        <v>1</v>
      </c>
      <c r="C121">
        <v>24</v>
      </c>
      <c r="D121" t="s">
        <v>396</v>
      </c>
      <c r="E121" t="b">
        <v>1</v>
      </c>
      <c r="F121">
        <v>188</v>
      </c>
      <c r="G121" t="s">
        <v>106</v>
      </c>
      <c r="H121" t="s">
        <v>385</v>
      </c>
      <c r="I121">
        <v>112</v>
      </c>
      <c r="J121">
        <v>0</v>
      </c>
      <c r="K121">
        <v>112</v>
      </c>
      <c r="L121">
        <v>0.59259259259259256</v>
      </c>
      <c r="M121" t="s">
        <v>83</v>
      </c>
      <c r="N121" t="s">
        <v>82</v>
      </c>
      <c r="O121">
        <v>8</v>
      </c>
      <c r="P121" t="s">
        <v>317</v>
      </c>
      <c r="Q121">
        <v>1801096546</v>
      </c>
      <c r="R121" t="b">
        <v>1</v>
      </c>
      <c r="S121">
        <v>167</v>
      </c>
      <c r="T121" t="b">
        <v>0</v>
      </c>
      <c r="U121">
        <v>155</v>
      </c>
      <c r="V121">
        <v>0</v>
      </c>
      <c r="W121">
        <v>-1</v>
      </c>
      <c r="X121">
        <v>112</v>
      </c>
      <c r="Y121">
        <v>3</v>
      </c>
      <c r="Z121">
        <v>189</v>
      </c>
      <c r="AA121">
        <v>6</v>
      </c>
      <c r="AB121">
        <v>23</v>
      </c>
    </row>
    <row r="122" spans="1:28" x14ac:dyDescent="0.35">
      <c r="A122" t="b">
        <v>1</v>
      </c>
      <c r="B122" t="b">
        <v>1</v>
      </c>
      <c r="C122">
        <v>24</v>
      </c>
      <c r="D122" t="s">
        <v>396</v>
      </c>
      <c r="E122" t="b">
        <v>1</v>
      </c>
      <c r="F122">
        <v>301</v>
      </c>
      <c r="G122" t="s">
        <v>377</v>
      </c>
      <c r="H122" t="s">
        <v>378</v>
      </c>
      <c r="I122">
        <v>110</v>
      </c>
      <c r="J122">
        <v>0</v>
      </c>
      <c r="K122">
        <v>110</v>
      </c>
      <c r="L122">
        <v>0.58201058201058198</v>
      </c>
      <c r="M122" t="s">
        <v>81</v>
      </c>
      <c r="N122" t="s">
        <v>82</v>
      </c>
      <c r="O122">
        <v>9</v>
      </c>
      <c r="P122" t="s">
        <v>316</v>
      </c>
      <c r="Q122">
        <v>823960239</v>
      </c>
      <c r="R122" t="b">
        <v>0</v>
      </c>
      <c r="S122">
        <v>0</v>
      </c>
      <c r="T122" t="b">
        <v>0</v>
      </c>
      <c r="U122">
        <v>151</v>
      </c>
      <c r="V122">
        <v>0</v>
      </c>
      <c r="W122">
        <v>-1</v>
      </c>
      <c r="X122">
        <v>109</v>
      </c>
      <c r="Y122">
        <v>3</v>
      </c>
      <c r="Z122">
        <v>189</v>
      </c>
      <c r="AA122">
        <v>3</v>
      </c>
      <c r="AB122">
        <v>-7</v>
      </c>
    </row>
    <row r="123" spans="1:28" x14ac:dyDescent="0.35">
      <c r="A123" t="b">
        <v>1</v>
      </c>
      <c r="B123" t="b">
        <v>1</v>
      </c>
      <c r="C123">
        <v>24</v>
      </c>
      <c r="D123" t="s">
        <v>396</v>
      </c>
      <c r="E123" t="b">
        <v>1</v>
      </c>
      <c r="F123">
        <v>189</v>
      </c>
      <c r="G123" t="s">
        <v>325</v>
      </c>
      <c r="H123" t="s">
        <v>385</v>
      </c>
      <c r="I123">
        <v>107</v>
      </c>
      <c r="J123">
        <v>0</v>
      </c>
      <c r="K123">
        <v>107</v>
      </c>
      <c r="L123">
        <v>0.56613756613756616</v>
      </c>
      <c r="M123" t="s">
        <v>83</v>
      </c>
      <c r="N123" t="s">
        <v>82</v>
      </c>
      <c r="O123">
        <v>8</v>
      </c>
      <c r="P123" t="s">
        <v>317</v>
      </c>
      <c r="Q123">
        <v>922465503</v>
      </c>
      <c r="R123" t="b">
        <v>1</v>
      </c>
      <c r="S123">
        <v>100</v>
      </c>
      <c r="T123" t="b">
        <v>0</v>
      </c>
      <c r="U123">
        <v>165</v>
      </c>
      <c r="V123">
        <v>0</v>
      </c>
      <c r="W123">
        <v>-1</v>
      </c>
      <c r="X123">
        <v>109</v>
      </c>
      <c r="Y123">
        <v>3</v>
      </c>
      <c r="Z123">
        <v>189</v>
      </c>
      <c r="AA123">
        <v>3</v>
      </c>
      <c r="AB123">
        <v>-7</v>
      </c>
    </row>
    <row r="124" spans="1:28" x14ac:dyDescent="0.35">
      <c r="A124" t="b">
        <v>1</v>
      </c>
      <c r="B124" t="b">
        <v>1</v>
      </c>
      <c r="C124">
        <v>19</v>
      </c>
      <c r="D124" t="s">
        <v>299</v>
      </c>
      <c r="E124" t="b">
        <v>1</v>
      </c>
      <c r="F124">
        <v>115</v>
      </c>
      <c r="G124" t="s">
        <v>389</v>
      </c>
      <c r="H124" t="s">
        <v>390</v>
      </c>
      <c r="I124">
        <v>120</v>
      </c>
      <c r="J124">
        <v>6</v>
      </c>
      <c r="K124">
        <v>126</v>
      </c>
      <c r="L124">
        <v>0.63492063492063489</v>
      </c>
      <c r="M124" t="s">
        <v>81</v>
      </c>
      <c r="N124" t="s">
        <v>82</v>
      </c>
      <c r="O124">
        <v>8</v>
      </c>
      <c r="P124" t="s">
        <v>316</v>
      </c>
      <c r="Q124">
        <v>1227833343</v>
      </c>
      <c r="R124" t="b">
        <v>1</v>
      </c>
      <c r="S124">
        <v>163</v>
      </c>
      <c r="T124" t="b">
        <v>0</v>
      </c>
      <c r="U124">
        <v>10</v>
      </c>
      <c r="V124">
        <v>0</v>
      </c>
      <c r="W124">
        <v>-1</v>
      </c>
      <c r="X124">
        <v>108</v>
      </c>
      <c r="Y124">
        <v>3</v>
      </c>
      <c r="Z124">
        <v>189</v>
      </c>
      <c r="AA124">
        <v>4</v>
      </c>
      <c r="AB124">
        <v>-7</v>
      </c>
    </row>
    <row r="125" spans="1:28" x14ac:dyDescent="0.35">
      <c r="A125" t="b">
        <v>1</v>
      </c>
      <c r="B125" t="b">
        <v>1</v>
      </c>
      <c r="C125">
        <v>19</v>
      </c>
      <c r="D125" t="s">
        <v>299</v>
      </c>
      <c r="E125" t="b">
        <v>1</v>
      </c>
      <c r="F125">
        <v>246</v>
      </c>
      <c r="G125" t="s">
        <v>99</v>
      </c>
      <c r="H125" t="s">
        <v>100</v>
      </c>
      <c r="I125">
        <v>113</v>
      </c>
      <c r="J125">
        <v>5</v>
      </c>
      <c r="K125">
        <v>118</v>
      </c>
      <c r="L125">
        <v>0.59788359788359791</v>
      </c>
      <c r="M125" t="s">
        <v>81</v>
      </c>
      <c r="N125" t="s">
        <v>82</v>
      </c>
      <c r="O125">
        <v>7</v>
      </c>
      <c r="P125" t="s">
        <v>317</v>
      </c>
      <c r="Q125">
        <v>1420525364</v>
      </c>
      <c r="R125" t="b">
        <v>1</v>
      </c>
      <c r="S125">
        <v>163</v>
      </c>
      <c r="T125" t="b">
        <v>0</v>
      </c>
      <c r="U125">
        <v>90</v>
      </c>
      <c r="V125">
        <v>0</v>
      </c>
      <c r="W125">
        <v>-1</v>
      </c>
      <c r="X125">
        <v>109</v>
      </c>
      <c r="Y125">
        <v>4</v>
      </c>
      <c r="Z125">
        <v>189</v>
      </c>
      <c r="AA125">
        <v>5</v>
      </c>
      <c r="AB125">
        <v>9</v>
      </c>
    </row>
    <row r="126" spans="1:28" x14ac:dyDescent="0.35">
      <c r="A126" t="b">
        <v>1</v>
      </c>
      <c r="B126" t="b">
        <v>1</v>
      </c>
      <c r="C126">
        <v>19</v>
      </c>
      <c r="D126" t="s">
        <v>299</v>
      </c>
      <c r="E126" t="b">
        <v>1</v>
      </c>
      <c r="F126">
        <v>245</v>
      </c>
      <c r="G126" t="s">
        <v>157</v>
      </c>
      <c r="H126" t="s">
        <v>158</v>
      </c>
      <c r="I126">
        <v>113</v>
      </c>
      <c r="J126">
        <v>5</v>
      </c>
      <c r="K126">
        <v>118</v>
      </c>
      <c r="L126">
        <v>0.59788359788359791</v>
      </c>
      <c r="M126" t="s">
        <v>81</v>
      </c>
      <c r="N126" t="s">
        <v>82</v>
      </c>
      <c r="O126">
        <v>9</v>
      </c>
      <c r="P126" t="s">
        <v>317</v>
      </c>
      <c r="Q126">
        <v>2024307941</v>
      </c>
      <c r="R126" t="b">
        <v>0</v>
      </c>
      <c r="S126">
        <v>0</v>
      </c>
      <c r="T126" t="b">
        <v>0</v>
      </c>
      <c r="U126">
        <v>81</v>
      </c>
      <c r="V126">
        <v>0</v>
      </c>
      <c r="W126">
        <v>-1</v>
      </c>
      <c r="X126">
        <v>112</v>
      </c>
      <c r="Y126">
        <v>4</v>
      </c>
      <c r="Z126">
        <v>189</v>
      </c>
      <c r="AA126">
        <v>4</v>
      </c>
      <c r="AB126">
        <v>9</v>
      </c>
    </row>
    <row r="127" spans="1:28" x14ac:dyDescent="0.35">
      <c r="A127" t="b">
        <v>1</v>
      </c>
      <c r="B127" t="b">
        <v>1</v>
      </c>
      <c r="C127">
        <v>19</v>
      </c>
      <c r="D127" t="s">
        <v>299</v>
      </c>
      <c r="E127" t="b">
        <v>1</v>
      </c>
      <c r="F127">
        <v>247</v>
      </c>
      <c r="G127" t="s">
        <v>239</v>
      </c>
      <c r="H127" t="s">
        <v>139</v>
      </c>
      <c r="I127">
        <v>116</v>
      </c>
      <c r="J127">
        <v>0</v>
      </c>
      <c r="K127">
        <v>116</v>
      </c>
      <c r="L127">
        <v>0.61375661375661372</v>
      </c>
      <c r="M127" t="s">
        <v>81</v>
      </c>
      <c r="N127" t="s">
        <v>82</v>
      </c>
      <c r="O127">
        <v>10</v>
      </c>
      <c r="P127" t="s">
        <v>317</v>
      </c>
      <c r="Q127">
        <v>1808121459</v>
      </c>
      <c r="R127" t="b">
        <v>1</v>
      </c>
      <c r="S127">
        <v>173</v>
      </c>
      <c r="T127" t="b">
        <v>0</v>
      </c>
      <c r="U127">
        <v>98</v>
      </c>
      <c r="V127">
        <v>0</v>
      </c>
      <c r="W127">
        <v>-1</v>
      </c>
      <c r="X127">
        <v>115</v>
      </c>
      <c r="Y127">
        <v>4</v>
      </c>
      <c r="Z127">
        <v>189</v>
      </c>
      <c r="AA127">
        <v>4</v>
      </c>
      <c r="AB127">
        <v>3</v>
      </c>
    </row>
    <row r="128" spans="1:28" x14ac:dyDescent="0.35">
      <c r="A128" t="b">
        <v>1</v>
      </c>
      <c r="B128" t="b">
        <v>1</v>
      </c>
      <c r="C128">
        <v>19</v>
      </c>
      <c r="D128" t="s">
        <v>299</v>
      </c>
      <c r="E128" t="b">
        <v>1</v>
      </c>
      <c r="F128">
        <v>146</v>
      </c>
      <c r="G128" t="s">
        <v>324</v>
      </c>
      <c r="H128" t="s">
        <v>385</v>
      </c>
      <c r="I128">
        <v>115</v>
      </c>
      <c r="J128">
        <v>0</v>
      </c>
      <c r="K128">
        <v>115</v>
      </c>
      <c r="L128">
        <v>0.60846560846560849</v>
      </c>
      <c r="M128" t="s">
        <v>83</v>
      </c>
      <c r="N128" t="s">
        <v>82</v>
      </c>
      <c r="O128">
        <v>8</v>
      </c>
      <c r="P128" t="s">
        <v>317</v>
      </c>
      <c r="Q128">
        <v>1865028045</v>
      </c>
      <c r="R128" t="b">
        <v>1</v>
      </c>
      <c r="S128">
        <v>175</v>
      </c>
      <c r="T128" t="b">
        <v>0</v>
      </c>
      <c r="U128">
        <v>122</v>
      </c>
      <c r="V128">
        <v>0</v>
      </c>
      <c r="W128">
        <v>-1</v>
      </c>
      <c r="X128">
        <v>117</v>
      </c>
      <c r="Y128">
        <v>4</v>
      </c>
      <c r="Z128">
        <v>189</v>
      </c>
      <c r="AA128">
        <v>5</v>
      </c>
      <c r="AB128">
        <v>11</v>
      </c>
    </row>
    <row r="129" spans="1:28" x14ac:dyDescent="0.35">
      <c r="A129" t="b">
        <v>1</v>
      </c>
      <c r="B129" t="b">
        <v>1</v>
      </c>
      <c r="C129">
        <v>19</v>
      </c>
      <c r="D129" t="s">
        <v>299</v>
      </c>
      <c r="E129" t="b">
        <v>1</v>
      </c>
      <c r="F129">
        <v>36</v>
      </c>
      <c r="G129" t="s">
        <v>183</v>
      </c>
      <c r="H129" t="s">
        <v>184</v>
      </c>
      <c r="I129">
        <v>113</v>
      </c>
      <c r="J129">
        <v>0</v>
      </c>
      <c r="K129">
        <v>113</v>
      </c>
      <c r="L129">
        <v>0.59788359788359791</v>
      </c>
      <c r="M129" t="s">
        <v>83</v>
      </c>
      <c r="N129" t="s">
        <v>82</v>
      </c>
      <c r="O129">
        <v>11</v>
      </c>
      <c r="P129" t="s">
        <v>317</v>
      </c>
      <c r="Q129">
        <v>1708601933</v>
      </c>
      <c r="R129" t="b">
        <v>1</v>
      </c>
      <c r="S129">
        <v>177</v>
      </c>
      <c r="T129" t="b">
        <v>0</v>
      </c>
      <c r="U129">
        <v>143</v>
      </c>
      <c r="V129">
        <v>0</v>
      </c>
      <c r="W129">
        <v>-1</v>
      </c>
      <c r="X129">
        <v>98</v>
      </c>
      <c r="Y129">
        <v>3</v>
      </c>
      <c r="Z129">
        <v>189</v>
      </c>
      <c r="AA129">
        <v>5</v>
      </c>
      <c r="AB129">
        <v>3</v>
      </c>
    </row>
    <row r="130" spans="1:28" x14ac:dyDescent="0.35">
      <c r="A130" t="b">
        <v>1</v>
      </c>
      <c r="B130" t="b">
        <v>1</v>
      </c>
      <c r="C130">
        <v>19</v>
      </c>
      <c r="D130" t="s">
        <v>299</v>
      </c>
      <c r="E130" t="b">
        <v>1</v>
      </c>
      <c r="F130">
        <v>258</v>
      </c>
      <c r="G130" t="s">
        <v>151</v>
      </c>
      <c r="H130" t="s">
        <v>158</v>
      </c>
      <c r="I130">
        <v>112</v>
      </c>
      <c r="J130">
        <v>0</v>
      </c>
      <c r="K130">
        <v>112</v>
      </c>
      <c r="L130">
        <v>0.59259259259259256</v>
      </c>
      <c r="M130" t="s">
        <v>83</v>
      </c>
      <c r="N130" t="s">
        <v>82</v>
      </c>
      <c r="O130">
        <v>9</v>
      </c>
      <c r="P130" t="s">
        <v>316</v>
      </c>
      <c r="Q130">
        <v>1301731283</v>
      </c>
      <c r="R130" t="b">
        <v>0</v>
      </c>
      <c r="S130">
        <v>0</v>
      </c>
      <c r="T130" t="b">
        <v>0</v>
      </c>
      <c r="U130">
        <v>130</v>
      </c>
      <c r="V130">
        <v>0</v>
      </c>
      <c r="W130">
        <v>-1</v>
      </c>
      <c r="X130">
        <v>115</v>
      </c>
      <c r="Y130">
        <v>3</v>
      </c>
      <c r="Z130">
        <v>189</v>
      </c>
      <c r="AA130">
        <v>3</v>
      </c>
      <c r="AB130">
        <v>-9</v>
      </c>
    </row>
    <row r="131" spans="1:28" x14ac:dyDescent="0.35">
      <c r="A131" t="b">
        <v>1</v>
      </c>
      <c r="B131" t="b">
        <v>1</v>
      </c>
      <c r="C131">
        <v>19</v>
      </c>
      <c r="D131" t="s">
        <v>299</v>
      </c>
      <c r="E131" t="b">
        <v>1</v>
      </c>
      <c r="F131">
        <v>264</v>
      </c>
      <c r="G131" t="s">
        <v>147</v>
      </c>
      <c r="H131" t="s">
        <v>148</v>
      </c>
      <c r="I131">
        <v>108</v>
      </c>
      <c r="J131">
        <v>3</v>
      </c>
      <c r="K131">
        <v>111</v>
      </c>
      <c r="L131">
        <v>0.5714285714285714</v>
      </c>
      <c r="M131" t="s">
        <v>83</v>
      </c>
      <c r="N131" t="s">
        <v>82</v>
      </c>
      <c r="O131">
        <v>16</v>
      </c>
      <c r="P131" t="s">
        <v>317</v>
      </c>
      <c r="Q131">
        <v>1730703370</v>
      </c>
      <c r="R131" t="b">
        <v>1</v>
      </c>
      <c r="S131">
        <v>180</v>
      </c>
      <c r="T131" t="b">
        <v>0</v>
      </c>
      <c r="U131">
        <v>151</v>
      </c>
      <c r="V131">
        <v>0</v>
      </c>
      <c r="W131">
        <v>-1</v>
      </c>
      <c r="X131">
        <v>114</v>
      </c>
      <c r="Y131">
        <v>2</v>
      </c>
      <c r="Z131">
        <v>189</v>
      </c>
      <c r="AA131">
        <v>4</v>
      </c>
      <c r="AB131">
        <v>7</v>
      </c>
    </row>
    <row r="132" spans="1:28" x14ac:dyDescent="0.35">
      <c r="A132" t="b">
        <v>1</v>
      </c>
      <c r="B132" t="b">
        <v>1</v>
      </c>
      <c r="C132">
        <v>19</v>
      </c>
      <c r="D132" t="s">
        <v>299</v>
      </c>
      <c r="E132" t="b">
        <v>1</v>
      </c>
      <c r="F132">
        <v>242</v>
      </c>
      <c r="G132" t="s">
        <v>113</v>
      </c>
      <c r="H132" t="s">
        <v>114</v>
      </c>
      <c r="I132">
        <v>110</v>
      </c>
      <c r="J132">
        <v>0</v>
      </c>
      <c r="K132">
        <v>110</v>
      </c>
      <c r="L132">
        <v>0.58201058201058198</v>
      </c>
      <c r="M132" t="s">
        <v>81</v>
      </c>
      <c r="N132" t="s">
        <v>82</v>
      </c>
      <c r="O132">
        <v>7</v>
      </c>
      <c r="P132" t="s">
        <v>317</v>
      </c>
      <c r="Q132">
        <v>718967658</v>
      </c>
      <c r="R132" t="b">
        <v>0</v>
      </c>
      <c r="S132">
        <v>0</v>
      </c>
      <c r="T132" t="b">
        <v>0</v>
      </c>
      <c r="U132">
        <v>155</v>
      </c>
      <c r="V132">
        <v>0</v>
      </c>
      <c r="W132">
        <v>-1</v>
      </c>
      <c r="X132">
        <v>112</v>
      </c>
      <c r="Y132">
        <v>4</v>
      </c>
      <c r="Z132">
        <v>189</v>
      </c>
      <c r="AA132">
        <v>4</v>
      </c>
      <c r="AB132">
        <v>3</v>
      </c>
    </row>
    <row r="133" spans="1:28" x14ac:dyDescent="0.35">
      <c r="A133" t="b">
        <v>1</v>
      </c>
      <c r="B133" t="b">
        <v>1</v>
      </c>
      <c r="C133">
        <v>8</v>
      </c>
      <c r="D133" t="s">
        <v>300</v>
      </c>
      <c r="E133" t="b">
        <v>1</v>
      </c>
      <c r="F133">
        <v>115</v>
      </c>
      <c r="G133" t="s">
        <v>389</v>
      </c>
      <c r="H133" t="s">
        <v>390</v>
      </c>
      <c r="I133">
        <v>120</v>
      </c>
      <c r="J133">
        <v>6</v>
      </c>
      <c r="K133">
        <v>126</v>
      </c>
      <c r="L133">
        <v>0.63492063492063489</v>
      </c>
      <c r="M133" t="s">
        <v>81</v>
      </c>
      <c r="N133" t="s">
        <v>82</v>
      </c>
      <c r="O133">
        <v>8</v>
      </c>
      <c r="P133" t="s">
        <v>316</v>
      </c>
      <c r="Q133">
        <v>158579347</v>
      </c>
      <c r="R133" t="b">
        <v>1</v>
      </c>
      <c r="S133">
        <v>163</v>
      </c>
      <c r="T133" t="b">
        <v>0</v>
      </c>
      <c r="U133">
        <v>10</v>
      </c>
      <c r="V133">
        <v>0</v>
      </c>
      <c r="W133">
        <v>-1</v>
      </c>
      <c r="X133">
        <v>108</v>
      </c>
      <c r="Y133">
        <v>3</v>
      </c>
      <c r="Z133">
        <v>189</v>
      </c>
      <c r="AA133">
        <v>4</v>
      </c>
      <c r="AB133">
        <v>-7</v>
      </c>
    </row>
    <row r="134" spans="1:28" x14ac:dyDescent="0.35">
      <c r="A134" t="b">
        <v>1</v>
      </c>
      <c r="B134" t="b">
        <v>1</v>
      </c>
      <c r="C134">
        <v>8</v>
      </c>
      <c r="D134" t="s">
        <v>300</v>
      </c>
      <c r="E134" t="b">
        <v>1</v>
      </c>
      <c r="F134">
        <v>112</v>
      </c>
      <c r="G134" t="s">
        <v>197</v>
      </c>
      <c r="H134" t="s">
        <v>198</v>
      </c>
      <c r="I134">
        <v>119</v>
      </c>
      <c r="J134">
        <v>6</v>
      </c>
      <c r="K134">
        <v>125</v>
      </c>
      <c r="L134">
        <v>0.62962962962962965</v>
      </c>
      <c r="M134" t="s">
        <v>83</v>
      </c>
      <c r="N134" t="s">
        <v>87</v>
      </c>
      <c r="O134">
        <v>8</v>
      </c>
      <c r="P134" t="s">
        <v>317</v>
      </c>
      <c r="Q134">
        <v>1906195209</v>
      </c>
      <c r="R134" t="b">
        <v>1</v>
      </c>
      <c r="S134">
        <v>175</v>
      </c>
      <c r="T134" t="b">
        <v>0</v>
      </c>
      <c r="U134">
        <v>5</v>
      </c>
      <c r="V134">
        <v>0</v>
      </c>
      <c r="W134">
        <v>-1</v>
      </c>
      <c r="X134">
        <v>109</v>
      </c>
      <c r="Y134">
        <v>3</v>
      </c>
      <c r="Z134">
        <v>189</v>
      </c>
      <c r="AA134">
        <v>2</v>
      </c>
      <c r="AB134">
        <v>-25</v>
      </c>
    </row>
    <row r="135" spans="1:28" x14ac:dyDescent="0.35">
      <c r="A135" t="b">
        <v>1</v>
      </c>
      <c r="B135" t="b">
        <v>1</v>
      </c>
      <c r="C135">
        <v>8</v>
      </c>
      <c r="D135" t="s">
        <v>300</v>
      </c>
      <c r="E135" t="b">
        <v>1</v>
      </c>
      <c r="F135">
        <v>46</v>
      </c>
      <c r="G135" t="s">
        <v>275</v>
      </c>
      <c r="H135" t="s">
        <v>225</v>
      </c>
      <c r="I135">
        <v>118</v>
      </c>
      <c r="J135">
        <v>6</v>
      </c>
      <c r="K135">
        <v>124</v>
      </c>
      <c r="L135">
        <v>0.6243386243386243</v>
      </c>
      <c r="M135" t="s">
        <v>81</v>
      </c>
      <c r="N135" t="s">
        <v>82</v>
      </c>
      <c r="O135">
        <v>8</v>
      </c>
      <c r="P135" t="s">
        <v>316</v>
      </c>
      <c r="Q135">
        <v>1130549465</v>
      </c>
      <c r="R135" t="b">
        <v>1</v>
      </c>
      <c r="S135">
        <v>169</v>
      </c>
      <c r="T135" t="b">
        <v>0</v>
      </c>
      <c r="U135">
        <v>20</v>
      </c>
      <c r="V135">
        <v>0</v>
      </c>
      <c r="W135">
        <v>-1</v>
      </c>
      <c r="X135">
        <v>107</v>
      </c>
      <c r="Y135">
        <v>3</v>
      </c>
      <c r="Z135">
        <v>189</v>
      </c>
      <c r="AA135">
        <v>3</v>
      </c>
      <c r="AB135">
        <v>-9</v>
      </c>
    </row>
    <row r="136" spans="1:28" x14ac:dyDescent="0.35">
      <c r="A136" t="b">
        <v>1</v>
      </c>
      <c r="B136" t="b">
        <v>1</v>
      </c>
      <c r="C136">
        <v>8</v>
      </c>
      <c r="D136" t="s">
        <v>300</v>
      </c>
      <c r="E136" t="b">
        <v>1</v>
      </c>
      <c r="F136">
        <v>113</v>
      </c>
      <c r="G136" t="s">
        <v>145</v>
      </c>
      <c r="H136" t="s">
        <v>391</v>
      </c>
      <c r="I136">
        <v>117</v>
      </c>
      <c r="J136">
        <v>5</v>
      </c>
      <c r="K136">
        <v>122</v>
      </c>
      <c r="L136">
        <v>0.61904761904761907</v>
      </c>
      <c r="M136" t="s">
        <v>83</v>
      </c>
      <c r="N136" t="s">
        <v>87</v>
      </c>
      <c r="O136">
        <v>8</v>
      </c>
      <c r="P136" t="s">
        <v>316</v>
      </c>
      <c r="Q136">
        <v>1088030077</v>
      </c>
      <c r="R136" t="b">
        <v>1</v>
      </c>
      <c r="S136">
        <v>168</v>
      </c>
      <c r="T136" t="b">
        <v>0</v>
      </c>
      <c r="U136">
        <v>26</v>
      </c>
      <c r="V136">
        <v>0</v>
      </c>
      <c r="W136">
        <v>-1</v>
      </c>
      <c r="X136">
        <v>115</v>
      </c>
      <c r="Y136">
        <v>4</v>
      </c>
      <c r="Z136">
        <v>189</v>
      </c>
      <c r="AA136">
        <v>3</v>
      </c>
      <c r="AB136">
        <v>-15</v>
      </c>
    </row>
    <row r="137" spans="1:28" x14ac:dyDescent="0.35">
      <c r="A137" t="b">
        <v>1</v>
      </c>
      <c r="B137" t="b">
        <v>1</v>
      </c>
      <c r="C137">
        <v>8</v>
      </c>
      <c r="D137" t="s">
        <v>300</v>
      </c>
      <c r="E137" t="b">
        <v>1</v>
      </c>
      <c r="F137">
        <v>75</v>
      </c>
      <c r="G137" t="s">
        <v>161</v>
      </c>
      <c r="H137" t="s">
        <v>162</v>
      </c>
      <c r="I137">
        <v>112</v>
      </c>
      <c r="J137">
        <v>9</v>
      </c>
      <c r="K137">
        <v>121</v>
      </c>
      <c r="L137">
        <v>0.59259259259259256</v>
      </c>
      <c r="M137" t="s">
        <v>83</v>
      </c>
      <c r="N137" t="s">
        <v>87</v>
      </c>
      <c r="O137">
        <v>8</v>
      </c>
      <c r="P137" t="s">
        <v>317</v>
      </c>
      <c r="Q137">
        <v>1423173767</v>
      </c>
      <c r="R137" t="b">
        <v>1</v>
      </c>
      <c r="S137">
        <v>165</v>
      </c>
      <c r="T137" t="b">
        <v>0</v>
      </c>
      <c r="U137">
        <v>31</v>
      </c>
      <c r="V137">
        <v>0</v>
      </c>
      <c r="W137">
        <v>-1</v>
      </c>
      <c r="X137">
        <v>112</v>
      </c>
      <c r="Y137">
        <v>5</v>
      </c>
      <c r="Z137">
        <v>189</v>
      </c>
      <c r="AA137">
        <v>3</v>
      </c>
      <c r="AB137">
        <v>-21</v>
      </c>
    </row>
    <row r="138" spans="1:28" x14ac:dyDescent="0.35">
      <c r="A138" t="b">
        <v>1</v>
      </c>
      <c r="B138" t="b">
        <v>1</v>
      </c>
      <c r="C138">
        <v>8</v>
      </c>
      <c r="D138" t="s">
        <v>300</v>
      </c>
      <c r="E138" t="b">
        <v>1</v>
      </c>
      <c r="F138">
        <v>77</v>
      </c>
      <c r="G138" t="s">
        <v>115</v>
      </c>
      <c r="H138" t="s">
        <v>116</v>
      </c>
      <c r="I138">
        <v>112</v>
      </c>
      <c r="J138">
        <v>7</v>
      </c>
      <c r="K138">
        <v>119</v>
      </c>
      <c r="L138">
        <v>0.59259259259259256</v>
      </c>
      <c r="M138" t="s">
        <v>81</v>
      </c>
      <c r="N138" t="s">
        <v>87</v>
      </c>
      <c r="O138">
        <v>8</v>
      </c>
      <c r="P138" t="s">
        <v>318</v>
      </c>
      <c r="Q138">
        <v>415801545</v>
      </c>
      <c r="R138" t="b">
        <v>1</v>
      </c>
      <c r="S138">
        <v>177</v>
      </c>
      <c r="T138" t="b">
        <v>0</v>
      </c>
      <c r="U138">
        <v>53</v>
      </c>
      <c r="V138">
        <v>0</v>
      </c>
      <c r="W138">
        <v>-1</v>
      </c>
      <c r="X138">
        <v>108</v>
      </c>
      <c r="Y138">
        <v>3</v>
      </c>
      <c r="Z138">
        <v>189</v>
      </c>
      <c r="AA138">
        <v>3</v>
      </c>
      <c r="AB138">
        <v>-7</v>
      </c>
    </row>
    <row r="139" spans="1:28" x14ac:dyDescent="0.35">
      <c r="A139" t="b">
        <v>1</v>
      </c>
      <c r="B139" t="b">
        <v>1</v>
      </c>
      <c r="C139">
        <v>8</v>
      </c>
      <c r="D139" t="s">
        <v>300</v>
      </c>
      <c r="E139" t="b">
        <v>1</v>
      </c>
      <c r="F139">
        <v>205</v>
      </c>
      <c r="G139" t="s">
        <v>163</v>
      </c>
      <c r="H139" t="s">
        <v>164</v>
      </c>
      <c r="I139">
        <v>112</v>
      </c>
      <c r="J139">
        <v>7</v>
      </c>
      <c r="K139">
        <v>119</v>
      </c>
      <c r="L139">
        <v>0.59259259259259256</v>
      </c>
      <c r="M139" t="s">
        <v>83</v>
      </c>
      <c r="N139" t="s">
        <v>87</v>
      </c>
      <c r="O139">
        <v>8</v>
      </c>
      <c r="P139" t="s">
        <v>316</v>
      </c>
      <c r="Q139">
        <v>118023913</v>
      </c>
      <c r="R139" t="b">
        <v>1</v>
      </c>
      <c r="S139">
        <v>132</v>
      </c>
      <c r="T139" t="b">
        <v>0</v>
      </c>
      <c r="U139">
        <v>44</v>
      </c>
      <c r="V139">
        <v>0</v>
      </c>
      <c r="W139">
        <v>-1</v>
      </c>
      <c r="X139">
        <v>116</v>
      </c>
      <c r="Y139">
        <v>4</v>
      </c>
      <c r="Z139">
        <v>189</v>
      </c>
      <c r="AA139">
        <v>2</v>
      </c>
      <c r="AB139">
        <v>-25</v>
      </c>
    </row>
    <row r="140" spans="1:28" x14ac:dyDescent="0.35">
      <c r="A140" t="b">
        <v>1</v>
      </c>
      <c r="B140" t="b">
        <v>1</v>
      </c>
      <c r="C140">
        <v>8</v>
      </c>
      <c r="D140" t="s">
        <v>300</v>
      </c>
      <c r="E140" t="b">
        <v>1</v>
      </c>
      <c r="F140">
        <v>85</v>
      </c>
      <c r="G140" t="s">
        <v>174</v>
      </c>
      <c r="H140" t="s">
        <v>191</v>
      </c>
      <c r="I140">
        <v>118</v>
      </c>
      <c r="J140">
        <v>0</v>
      </c>
      <c r="K140">
        <v>118</v>
      </c>
      <c r="L140">
        <v>0.6243386243386243</v>
      </c>
      <c r="M140" t="s">
        <v>83</v>
      </c>
      <c r="N140" t="s">
        <v>82</v>
      </c>
      <c r="O140">
        <v>8</v>
      </c>
      <c r="P140" t="s">
        <v>317</v>
      </c>
      <c r="Q140">
        <v>1083711734</v>
      </c>
      <c r="R140" t="b">
        <v>1</v>
      </c>
      <c r="S140">
        <v>216</v>
      </c>
      <c r="T140" t="b">
        <v>0</v>
      </c>
      <c r="U140">
        <v>81</v>
      </c>
      <c r="V140">
        <v>0</v>
      </c>
      <c r="W140">
        <v>-1</v>
      </c>
      <c r="X140">
        <v>109</v>
      </c>
      <c r="Y140">
        <v>3</v>
      </c>
      <c r="Z140">
        <v>189</v>
      </c>
      <c r="AA140">
        <v>4</v>
      </c>
      <c r="AB140">
        <v>5</v>
      </c>
    </row>
    <row r="141" spans="1:28" x14ac:dyDescent="0.35">
      <c r="A141" t="b">
        <v>1</v>
      </c>
      <c r="B141" t="b">
        <v>1</v>
      </c>
      <c r="C141">
        <v>8</v>
      </c>
      <c r="D141" t="s">
        <v>300</v>
      </c>
      <c r="E141" t="b">
        <v>1</v>
      </c>
      <c r="F141">
        <v>83</v>
      </c>
      <c r="G141" t="s">
        <v>224</v>
      </c>
      <c r="H141" t="s">
        <v>117</v>
      </c>
      <c r="I141">
        <v>117</v>
      </c>
      <c r="J141">
        <v>0</v>
      </c>
      <c r="K141">
        <v>117</v>
      </c>
      <c r="L141">
        <v>0.61904761904761907</v>
      </c>
      <c r="M141" t="s">
        <v>81</v>
      </c>
      <c r="N141" t="s">
        <v>82</v>
      </c>
      <c r="O141">
        <v>8</v>
      </c>
      <c r="P141" t="s">
        <v>316</v>
      </c>
      <c r="Q141">
        <v>247895475</v>
      </c>
      <c r="R141" t="b">
        <v>1</v>
      </c>
      <c r="S141">
        <v>187</v>
      </c>
      <c r="T141" t="b">
        <v>0</v>
      </c>
      <c r="U141">
        <v>68</v>
      </c>
      <c r="V141">
        <v>0</v>
      </c>
      <c r="W141">
        <v>-1</v>
      </c>
      <c r="X141">
        <v>115</v>
      </c>
      <c r="Y141">
        <v>3</v>
      </c>
      <c r="Z141">
        <v>189</v>
      </c>
      <c r="AA141">
        <v>2</v>
      </c>
      <c r="AB141">
        <v>-25</v>
      </c>
    </row>
    <row r="142" spans="1:28" x14ac:dyDescent="0.35">
      <c r="A142" t="b">
        <v>1</v>
      </c>
      <c r="B142" t="b">
        <v>1</v>
      </c>
      <c r="C142">
        <v>8</v>
      </c>
      <c r="D142" t="s">
        <v>300</v>
      </c>
      <c r="E142" t="b">
        <v>1</v>
      </c>
      <c r="F142">
        <v>7</v>
      </c>
      <c r="G142" t="s">
        <v>145</v>
      </c>
      <c r="H142" t="s">
        <v>129</v>
      </c>
      <c r="I142">
        <v>116</v>
      </c>
      <c r="J142">
        <v>0</v>
      </c>
      <c r="K142">
        <v>116</v>
      </c>
      <c r="L142">
        <v>0.61375661375661372</v>
      </c>
      <c r="M142" t="s">
        <v>83</v>
      </c>
      <c r="N142" t="s">
        <v>82</v>
      </c>
      <c r="O142">
        <v>8</v>
      </c>
      <c r="P142" t="s">
        <v>316</v>
      </c>
      <c r="Q142">
        <v>85251423</v>
      </c>
      <c r="R142" t="b">
        <v>1</v>
      </c>
      <c r="S142">
        <v>165</v>
      </c>
      <c r="T142" t="b">
        <v>0</v>
      </c>
      <c r="U142">
        <v>90</v>
      </c>
      <c r="V142">
        <v>0</v>
      </c>
      <c r="W142">
        <v>-1</v>
      </c>
      <c r="X142">
        <v>117</v>
      </c>
      <c r="Y142">
        <v>4</v>
      </c>
      <c r="Z142">
        <v>189</v>
      </c>
      <c r="AA142">
        <v>3</v>
      </c>
      <c r="AB142">
        <v>-9</v>
      </c>
    </row>
    <row r="143" spans="1:28" x14ac:dyDescent="0.35">
      <c r="A143" t="b">
        <v>1</v>
      </c>
      <c r="B143" t="b">
        <v>1</v>
      </c>
      <c r="C143">
        <v>8</v>
      </c>
      <c r="D143" t="s">
        <v>300</v>
      </c>
      <c r="E143" t="b">
        <v>1</v>
      </c>
      <c r="F143">
        <v>45</v>
      </c>
      <c r="G143" t="s">
        <v>380</v>
      </c>
      <c r="H143" t="s">
        <v>225</v>
      </c>
      <c r="I143">
        <v>110</v>
      </c>
      <c r="J143">
        <v>6</v>
      </c>
      <c r="K143">
        <v>116</v>
      </c>
      <c r="L143">
        <v>0.58201058201058198</v>
      </c>
      <c r="M143" t="s">
        <v>83</v>
      </c>
      <c r="N143" t="s">
        <v>82</v>
      </c>
      <c r="O143">
        <v>8</v>
      </c>
      <c r="P143" t="s">
        <v>316</v>
      </c>
      <c r="Q143">
        <v>1463846805</v>
      </c>
      <c r="R143" t="b">
        <v>1</v>
      </c>
      <c r="S143">
        <v>187</v>
      </c>
      <c r="T143" t="b">
        <v>0</v>
      </c>
      <c r="U143">
        <v>90</v>
      </c>
      <c r="V143">
        <v>0</v>
      </c>
      <c r="W143">
        <v>-1</v>
      </c>
      <c r="X143">
        <v>111</v>
      </c>
      <c r="Y143">
        <v>3</v>
      </c>
      <c r="Z143">
        <v>189</v>
      </c>
      <c r="AA143">
        <v>3</v>
      </c>
      <c r="AB143">
        <v>-7</v>
      </c>
    </row>
    <row r="144" spans="1:28" x14ac:dyDescent="0.35">
      <c r="A144" t="b">
        <v>1</v>
      </c>
      <c r="B144" t="b">
        <v>1</v>
      </c>
      <c r="C144">
        <v>8</v>
      </c>
      <c r="D144" t="s">
        <v>300</v>
      </c>
      <c r="E144" t="b">
        <v>1</v>
      </c>
      <c r="F144">
        <v>146</v>
      </c>
      <c r="G144" t="s">
        <v>324</v>
      </c>
      <c r="H144" t="s">
        <v>385</v>
      </c>
      <c r="I144">
        <v>115</v>
      </c>
      <c r="J144">
        <v>0</v>
      </c>
      <c r="K144">
        <v>115</v>
      </c>
      <c r="L144">
        <v>0.60846560846560849</v>
      </c>
      <c r="M144" t="s">
        <v>83</v>
      </c>
      <c r="N144" t="s">
        <v>82</v>
      </c>
      <c r="O144">
        <v>8</v>
      </c>
      <c r="P144" t="s">
        <v>317</v>
      </c>
      <c r="Q144">
        <v>177423616</v>
      </c>
      <c r="R144" t="b">
        <v>1</v>
      </c>
      <c r="S144">
        <v>175</v>
      </c>
      <c r="T144" t="b">
        <v>0</v>
      </c>
      <c r="U144">
        <v>122</v>
      </c>
      <c r="V144">
        <v>0</v>
      </c>
      <c r="W144">
        <v>-1</v>
      </c>
      <c r="X144">
        <v>117</v>
      </c>
      <c r="Y144">
        <v>4</v>
      </c>
      <c r="Z144">
        <v>189</v>
      </c>
      <c r="AA144">
        <v>5</v>
      </c>
      <c r="AB144">
        <v>11</v>
      </c>
    </row>
    <row r="145" spans="1:28" x14ac:dyDescent="0.35">
      <c r="A145" t="b">
        <v>1</v>
      </c>
      <c r="B145" t="b">
        <v>1</v>
      </c>
      <c r="C145">
        <v>8</v>
      </c>
      <c r="D145" t="s">
        <v>300</v>
      </c>
      <c r="E145" t="b">
        <v>1</v>
      </c>
      <c r="F145">
        <v>119</v>
      </c>
      <c r="G145" t="s">
        <v>130</v>
      </c>
      <c r="H145" t="s">
        <v>116</v>
      </c>
      <c r="I145">
        <v>110</v>
      </c>
      <c r="J145">
        <v>4</v>
      </c>
      <c r="K145">
        <v>114</v>
      </c>
      <c r="L145">
        <v>0.58201058201058198</v>
      </c>
      <c r="M145" t="s">
        <v>83</v>
      </c>
      <c r="N145" t="s">
        <v>87</v>
      </c>
      <c r="O145">
        <v>8</v>
      </c>
      <c r="P145" t="s">
        <v>316</v>
      </c>
      <c r="Q145">
        <v>611004139</v>
      </c>
      <c r="R145" t="b">
        <v>1</v>
      </c>
      <c r="S145">
        <v>156</v>
      </c>
      <c r="T145" t="b">
        <v>0</v>
      </c>
      <c r="U145">
        <v>112</v>
      </c>
      <c r="V145">
        <v>0</v>
      </c>
      <c r="W145">
        <v>-1</v>
      </c>
      <c r="X145">
        <v>110</v>
      </c>
      <c r="Y145">
        <v>3</v>
      </c>
      <c r="Z145">
        <v>189</v>
      </c>
      <c r="AA145">
        <v>3</v>
      </c>
      <c r="AB145">
        <v>-21</v>
      </c>
    </row>
    <row r="146" spans="1:28" x14ac:dyDescent="0.35">
      <c r="A146" t="b">
        <v>1</v>
      </c>
      <c r="B146" t="b">
        <v>1</v>
      </c>
      <c r="C146">
        <v>8</v>
      </c>
      <c r="D146" t="s">
        <v>300</v>
      </c>
      <c r="E146" t="b">
        <v>1</v>
      </c>
      <c r="F146">
        <v>38</v>
      </c>
      <c r="G146" t="s">
        <v>96</v>
      </c>
      <c r="H146" t="s">
        <v>97</v>
      </c>
      <c r="I146">
        <v>113</v>
      </c>
      <c r="J146">
        <v>0</v>
      </c>
      <c r="K146">
        <v>113</v>
      </c>
      <c r="L146">
        <v>0.59788359788359791</v>
      </c>
      <c r="M146" t="s">
        <v>83</v>
      </c>
      <c r="N146" t="s">
        <v>82</v>
      </c>
      <c r="O146">
        <v>8</v>
      </c>
      <c r="P146" t="s">
        <v>317</v>
      </c>
      <c r="Q146">
        <v>1086406710</v>
      </c>
      <c r="R146" t="b">
        <v>1</v>
      </c>
      <c r="S146">
        <v>167</v>
      </c>
      <c r="T146" t="b">
        <v>0</v>
      </c>
      <c r="U146">
        <v>98</v>
      </c>
      <c r="V146">
        <v>0</v>
      </c>
      <c r="W146">
        <v>-1</v>
      </c>
      <c r="X146">
        <v>111</v>
      </c>
      <c r="Y146">
        <v>2</v>
      </c>
      <c r="Z146">
        <v>189</v>
      </c>
      <c r="AA146">
        <v>1</v>
      </c>
      <c r="AB146">
        <v>-35</v>
      </c>
    </row>
    <row r="147" spans="1:28" x14ac:dyDescent="0.35">
      <c r="A147" t="b">
        <v>1</v>
      </c>
      <c r="B147" t="b">
        <v>1</v>
      </c>
      <c r="C147">
        <v>8</v>
      </c>
      <c r="D147" t="s">
        <v>300</v>
      </c>
      <c r="E147" t="b">
        <v>1</v>
      </c>
      <c r="F147">
        <v>268</v>
      </c>
      <c r="G147" t="s">
        <v>136</v>
      </c>
      <c r="H147" t="s">
        <v>137</v>
      </c>
      <c r="I147">
        <v>113</v>
      </c>
      <c r="J147">
        <v>0</v>
      </c>
      <c r="K147">
        <v>113</v>
      </c>
      <c r="L147">
        <v>0.59788359788359791</v>
      </c>
      <c r="M147" t="s">
        <v>83</v>
      </c>
      <c r="N147" t="s">
        <v>87</v>
      </c>
      <c r="O147">
        <v>8</v>
      </c>
      <c r="P147" t="s">
        <v>317</v>
      </c>
      <c r="Q147">
        <v>993106854</v>
      </c>
      <c r="R147" t="b">
        <v>0</v>
      </c>
      <c r="S147">
        <v>0</v>
      </c>
      <c r="T147" t="b">
        <v>0</v>
      </c>
      <c r="U147">
        <v>122</v>
      </c>
      <c r="V147">
        <v>0</v>
      </c>
      <c r="W147">
        <v>-1</v>
      </c>
      <c r="X147">
        <v>109</v>
      </c>
      <c r="Y147">
        <v>3</v>
      </c>
      <c r="Z147">
        <v>189</v>
      </c>
      <c r="AA147">
        <v>3</v>
      </c>
      <c r="AB147">
        <v>-7</v>
      </c>
    </row>
    <row r="148" spans="1:28" x14ac:dyDescent="0.35">
      <c r="A148" t="b">
        <v>1</v>
      </c>
      <c r="B148" t="b">
        <v>1</v>
      </c>
      <c r="C148">
        <v>8</v>
      </c>
      <c r="D148" t="s">
        <v>300</v>
      </c>
      <c r="E148" t="b">
        <v>1</v>
      </c>
      <c r="F148">
        <v>84</v>
      </c>
      <c r="G148" t="s">
        <v>214</v>
      </c>
      <c r="H148" t="s">
        <v>392</v>
      </c>
      <c r="I148">
        <v>113</v>
      </c>
      <c r="J148">
        <v>0</v>
      </c>
      <c r="K148">
        <v>113</v>
      </c>
      <c r="L148">
        <v>0.59788359788359791</v>
      </c>
      <c r="M148" t="s">
        <v>83</v>
      </c>
      <c r="N148" t="s">
        <v>87</v>
      </c>
      <c r="O148">
        <v>8</v>
      </c>
      <c r="P148" t="s">
        <v>316</v>
      </c>
      <c r="Q148">
        <v>1022022600</v>
      </c>
      <c r="R148" t="b">
        <v>1</v>
      </c>
      <c r="S148">
        <v>176</v>
      </c>
      <c r="T148" t="b">
        <v>0</v>
      </c>
      <c r="U148">
        <v>122</v>
      </c>
      <c r="V148">
        <v>0</v>
      </c>
      <c r="W148">
        <v>-1</v>
      </c>
      <c r="X148">
        <v>118</v>
      </c>
      <c r="Y148">
        <v>3</v>
      </c>
      <c r="Z148">
        <v>189</v>
      </c>
      <c r="AA148">
        <v>3</v>
      </c>
      <c r="AB148">
        <v>-19</v>
      </c>
    </row>
    <row r="149" spans="1:28" x14ac:dyDescent="0.35">
      <c r="A149" t="b">
        <v>1</v>
      </c>
      <c r="B149" t="b">
        <v>1</v>
      </c>
      <c r="C149">
        <v>8</v>
      </c>
      <c r="D149" t="s">
        <v>300</v>
      </c>
      <c r="E149" t="b">
        <v>1</v>
      </c>
      <c r="F149">
        <v>188</v>
      </c>
      <c r="G149" t="s">
        <v>106</v>
      </c>
      <c r="H149" t="s">
        <v>385</v>
      </c>
      <c r="I149">
        <v>112</v>
      </c>
      <c r="J149">
        <v>0</v>
      </c>
      <c r="K149">
        <v>112</v>
      </c>
      <c r="L149">
        <v>0.59259259259259256</v>
      </c>
      <c r="M149" t="s">
        <v>83</v>
      </c>
      <c r="N149" t="s">
        <v>82</v>
      </c>
      <c r="O149">
        <v>8</v>
      </c>
      <c r="P149" t="s">
        <v>317</v>
      </c>
      <c r="Q149">
        <v>825264526</v>
      </c>
      <c r="R149" t="b">
        <v>1</v>
      </c>
      <c r="S149">
        <v>167</v>
      </c>
      <c r="T149" t="b">
        <v>0</v>
      </c>
      <c r="U149">
        <v>155</v>
      </c>
      <c r="V149">
        <v>0</v>
      </c>
      <c r="W149">
        <v>-1</v>
      </c>
      <c r="X149">
        <v>112</v>
      </c>
      <c r="Y149">
        <v>3</v>
      </c>
      <c r="Z149">
        <v>189</v>
      </c>
      <c r="AA149">
        <v>6</v>
      </c>
      <c r="AB149">
        <v>23</v>
      </c>
    </row>
    <row r="150" spans="1:28" x14ac:dyDescent="0.35">
      <c r="A150" t="b">
        <v>1</v>
      </c>
      <c r="B150" t="b">
        <v>1</v>
      </c>
      <c r="C150">
        <v>8</v>
      </c>
      <c r="D150" t="s">
        <v>300</v>
      </c>
      <c r="E150" t="b">
        <v>1</v>
      </c>
      <c r="F150">
        <v>189</v>
      </c>
      <c r="G150" t="s">
        <v>325</v>
      </c>
      <c r="H150" t="s">
        <v>385</v>
      </c>
      <c r="I150">
        <v>107</v>
      </c>
      <c r="J150">
        <v>0</v>
      </c>
      <c r="K150">
        <v>107</v>
      </c>
      <c r="L150">
        <v>0.56613756613756616</v>
      </c>
      <c r="M150" t="s">
        <v>83</v>
      </c>
      <c r="N150" t="s">
        <v>82</v>
      </c>
      <c r="O150">
        <v>8</v>
      </c>
      <c r="P150" t="s">
        <v>317</v>
      </c>
      <c r="Q150">
        <v>2043181717</v>
      </c>
      <c r="R150" t="b">
        <v>1</v>
      </c>
      <c r="S150">
        <v>100</v>
      </c>
      <c r="T150" t="b">
        <v>0</v>
      </c>
      <c r="U150">
        <v>165</v>
      </c>
      <c r="V150">
        <v>0</v>
      </c>
      <c r="W150">
        <v>-1</v>
      </c>
      <c r="X150">
        <v>109</v>
      </c>
      <c r="Y150">
        <v>3</v>
      </c>
      <c r="Z150">
        <v>189</v>
      </c>
      <c r="AA150">
        <v>3</v>
      </c>
      <c r="AB150">
        <v>-7</v>
      </c>
    </row>
    <row r="151" spans="1:28" x14ac:dyDescent="0.35">
      <c r="A151" t="b">
        <v>1</v>
      </c>
      <c r="B151" t="b">
        <v>1</v>
      </c>
      <c r="C151">
        <v>13</v>
      </c>
      <c r="D151" t="s">
        <v>302</v>
      </c>
      <c r="E151" t="b">
        <v>1</v>
      </c>
      <c r="F151">
        <v>104</v>
      </c>
      <c r="G151" t="s">
        <v>174</v>
      </c>
      <c r="H151" t="s">
        <v>175</v>
      </c>
      <c r="I151">
        <v>121</v>
      </c>
      <c r="J151">
        <v>6</v>
      </c>
      <c r="K151">
        <v>127</v>
      </c>
      <c r="L151">
        <v>0.64021164021164023</v>
      </c>
      <c r="M151" t="s">
        <v>83</v>
      </c>
      <c r="N151" t="s">
        <v>87</v>
      </c>
      <c r="O151">
        <v>13</v>
      </c>
      <c r="P151" t="s">
        <v>316</v>
      </c>
      <c r="Q151">
        <v>456223737</v>
      </c>
      <c r="R151" t="b">
        <v>1</v>
      </c>
      <c r="S151">
        <v>175</v>
      </c>
      <c r="T151" t="b">
        <v>0</v>
      </c>
      <c r="U151">
        <v>10</v>
      </c>
      <c r="V151">
        <v>0</v>
      </c>
      <c r="W151">
        <v>-1</v>
      </c>
      <c r="X151">
        <v>115</v>
      </c>
      <c r="Y151">
        <v>5</v>
      </c>
      <c r="Z151">
        <v>189</v>
      </c>
      <c r="AA151">
        <v>5</v>
      </c>
      <c r="AB151">
        <v>3</v>
      </c>
    </row>
    <row r="152" spans="1:28" x14ac:dyDescent="0.35">
      <c r="A152" t="b">
        <v>1</v>
      </c>
      <c r="B152" t="b">
        <v>1</v>
      </c>
      <c r="C152">
        <v>13</v>
      </c>
      <c r="D152" t="s">
        <v>302</v>
      </c>
      <c r="E152" t="b">
        <v>1</v>
      </c>
      <c r="F152">
        <v>236</v>
      </c>
      <c r="G152" t="s">
        <v>151</v>
      </c>
      <c r="H152" t="s">
        <v>160</v>
      </c>
      <c r="I152">
        <v>116</v>
      </c>
      <c r="J152">
        <v>9</v>
      </c>
      <c r="K152">
        <v>125</v>
      </c>
      <c r="L152">
        <v>0.61375661375661372</v>
      </c>
      <c r="M152" t="s">
        <v>83</v>
      </c>
      <c r="N152" t="s">
        <v>87</v>
      </c>
      <c r="O152">
        <v>13</v>
      </c>
      <c r="P152" t="s">
        <v>317</v>
      </c>
      <c r="Q152">
        <v>42231728</v>
      </c>
      <c r="R152" t="b">
        <v>1</v>
      </c>
      <c r="S152">
        <v>172</v>
      </c>
      <c r="T152" t="b">
        <v>0</v>
      </c>
      <c r="U152">
        <v>10</v>
      </c>
      <c r="V152">
        <v>0</v>
      </c>
      <c r="W152">
        <v>-1</v>
      </c>
      <c r="X152">
        <v>115</v>
      </c>
      <c r="Y152">
        <v>4</v>
      </c>
      <c r="Z152">
        <v>189</v>
      </c>
      <c r="AA152">
        <v>3</v>
      </c>
      <c r="AB152">
        <v>-21</v>
      </c>
    </row>
    <row r="153" spans="1:28" x14ac:dyDescent="0.35">
      <c r="A153" t="b">
        <v>1</v>
      </c>
      <c r="B153" t="b">
        <v>1</v>
      </c>
      <c r="C153">
        <v>13</v>
      </c>
      <c r="D153" t="s">
        <v>302</v>
      </c>
      <c r="E153" t="b">
        <v>1</v>
      </c>
      <c r="F153">
        <v>276</v>
      </c>
      <c r="G153" t="s">
        <v>255</v>
      </c>
      <c r="H153" t="s">
        <v>393</v>
      </c>
      <c r="I153">
        <v>115</v>
      </c>
      <c r="J153">
        <v>6</v>
      </c>
      <c r="K153">
        <v>121</v>
      </c>
      <c r="L153">
        <v>0.60846560846560849</v>
      </c>
      <c r="M153" t="s">
        <v>83</v>
      </c>
      <c r="N153" t="s">
        <v>82</v>
      </c>
      <c r="O153">
        <v>13</v>
      </c>
      <c r="P153" t="s">
        <v>316</v>
      </c>
      <c r="Q153">
        <v>787336090</v>
      </c>
      <c r="R153" t="b">
        <v>1</v>
      </c>
      <c r="S153">
        <v>189</v>
      </c>
      <c r="T153" t="b">
        <v>0</v>
      </c>
      <c r="U153">
        <v>31</v>
      </c>
      <c r="V153">
        <v>0</v>
      </c>
      <c r="W153">
        <v>-1</v>
      </c>
      <c r="X153">
        <v>119</v>
      </c>
      <c r="Y153">
        <v>5</v>
      </c>
      <c r="Z153">
        <v>189</v>
      </c>
      <c r="AA153">
        <v>3</v>
      </c>
      <c r="AB153">
        <v>-21</v>
      </c>
    </row>
    <row r="154" spans="1:28" x14ac:dyDescent="0.35">
      <c r="A154" t="b">
        <v>1</v>
      </c>
      <c r="B154" t="b">
        <v>1</v>
      </c>
      <c r="C154">
        <v>13</v>
      </c>
      <c r="D154" t="s">
        <v>302</v>
      </c>
      <c r="E154" t="b">
        <v>1</v>
      </c>
      <c r="F154">
        <v>58</v>
      </c>
      <c r="G154" t="s">
        <v>165</v>
      </c>
      <c r="H154" t="s">
        <v>144</v>
      </c>
      <c r="I154">
        <v>118</v>
      </c>
      <c r="J154">
        <v>3</v>
      </c>
      <c r="K154">
        <v>121</v>
      </c>
      <c r="L154">
        <v>0.6243386243386243</v>
      </c>
      <c r="M154" t="s">
        <v>81</v>
      </c>
      <c r="N154" t="s">
        <v>87</v>
      </c>
      <c r="O154">
        <v>13</v>
      </c>
      <c r="P154" t="s">
        <v>316</v>
      </c>
      <c r="Q154">
        <v>589025834</v>
      </c>
      <c r="R154" t="b">
        <v>1</v>
      </c>
      <c r="S154">
        <v>148</v>
      </c>
      <c r="T154" t="b">
        <v>1</v>
      </c>
      <c r="U154">
        <v>68</v>
      </c>
      <c r="V154">
        <v>0</v>
      </c>
      <c r="W154">
        <v>-1</v>
      </c>
      <c r="X154">
        <v>115</v>
      </c>
      <c r="Y154">
        <v>2</v>
      </c>
      <c r="Z154">
        <v>189</v>
      </c>
      <c r="AA154">
        <v>3</v>
      </c>
      <c r="AB154">
        <v>-21</v>
      </c>
    </row>
    <row r="155" spans="1:28" x14ac:dyDescent="0.35">
      <c r="A155" t="b">
        <v>1</v>
      </c>
      <c r="B155" t="b">
        <v>1</v>
      </c>
      <c r="C155">
        <v>13</v>
      </c>
      <c r="D155" t="s">
        <v>302</v>
      </c>
      <c r="E155" t="b">
        <v>1</v>
      </c>
      <c r="F155">
        <v>212</v>
      </c>
      <c r="G155" t="s">
        <v>215</v>
      </c>
      <c r="H155" t="s">
        <v>216</v>
      </c>
      <c r="I155">
        <v>121</v>
      </c>
      <c r="J155">
        <v>0</v>
      </c>
      <c r="K155">
        <v>121</v>
      </c>
      <c r="L155">
        <v>0.64021164021164023</v>
      </c>
      <c r="M155" t="s">
        <v>81</v>
      </c>
      <c r="N155" t="s">
        <v>87</v>
      </c>
      <c r="O155">
        <v>13</v>
      </c>
      <c r="P155" t="s">
        <v>316</v>
      </c>
      <c r="Q155">
        <v>1559118270</v>
      </c>
      <c r="R155" t="b">
        <v>1</v>
      </c>
      <c r="S155">
        <v>156</v>
      </c>
      <c r="T155" t="b">
        <v>0</v>
      </c>
      <c r="U155">
        <v>53</v>
      </c>
      <c r="V155">
        <v>0</v>
      </c>
      <c r="W155">
        <v>-1</v>
      </c>
      <c r="X155">
        <v>115</v>
      </c>
      <c r="Y155">
        <v>2</v>
      </c>
      <c r="Z155">
        <v>189</v>
      </c>
      <c r="AA155">
        <v>5</v>
      </c>
      <c r="AB155">
        <v>-1</v>
      </c>
    </row>
    <row r="156" spans="1:28" x14ac:dyDescent="0.35">
      <c r="A156" t="b">
        <v>1</v>
      </c>
      <c r="B156" t="b">
        <v>1</v>
      </c>
      <c r="C156">
        <v>13</v>
      </c>
      <c r="D156" t="s">
        <v>302</v>
      </c>
      <c r="E156" t="b">
        <v>1</v>
      </c>
      <c r="F156">
        <v>132</v>
      </c>
      <c r="G156" t="s">
        <v>108</v>
      </c>
      <c r="H156" t="s">
        <v>109</v>
      </c>
      <c r="I156">
        <v>114</v>
      </c>
      <c r="J156">
        <v>6</v>
      </c>
      <c r="K156">
        <v>120</v>
      </c>
      <c r="L156">
        <v>0.60317460317460314</v>
      </c>
      <c r="M156" t="s">
        <v>83</v>
      </c>
      <c r="N156" t="s">
        <v>82</v>
      </c>
      <c r="O156">
        <v>13</v>
      </c>
      <c r="P156" t="s">
        <v>317</v>
      </c>
      <c r="Q156">
        <v>463295155</v>
      </c>
      <c r="R156" t="b">
        <v>1</v>
      </c>
      <c r="S156">
        <v>166</v>
      </c>
      <c r="T156" t="b">
        <v>0</v>
      </c>
      <c r="U156">
        <v>53</v>
      </c>
      <c r="V156">
        <v>0</v>
      </c>
      <c r="W156">
        <v>-1</v>
      </c>
      <c r="X156">
        <v>118</v>
      </c>
      <c r="Y156">
        <v>5</v>
      </c>
      <c r="Z156">
        <v>189</v>
      </c>
      <c r="AA156">
        <v>4</v>
      </c>
      <c r="AB156">
        <v>-9</v>
      </c>
    </row>
    <row r="157" spans="1:28" x14ac:dyDescent="0.35">
      <c r="A157" t="b">
        <v>1</v>
      </c>
      <c r="B157" t="b">
        <v>1</v>
      </c>
      <c r="C157">
        <v>13</v>
      </c>
      <c r="D157" t="s">
        <v>302</v>
      </c>
      <c r="E157" t="b">
        <v>1</v>
      </c>
      <c r="F157">
        <v>171</v>
      </c>
      <c r="G157" t="s">
        <v>84</v>
      </c>
      <c r="H157" t="s">
        <v>85</v>
      </c>
      <c r="I157">
        <v>115</v>
      </c>
      <c r="J157">
        <v>4</v>
      </c>
      <c r="K157">
        <v>119</v>
      </c>
      <c r="L157">
        <v>0.60846560846560849</v>
      </c>
      <c r="M157" t="s">
        <v>83</v>
      </c>
      <c r="N157" t="s">
        <v>82</v>
      </c>
      <c r="O157">
        <v>13</v>
      </c>
      <c r="P157" t="s">
        <v>317</v>
      </c>
      <c r="Q157">
        <v>1289346516</v>
      </c>
      <c r="R157" t="b">
        <v>1</v>
      </c>
      <c r="S157">
        <v>165</v>
      </c>
      <c r="T157" t="b">
        <v>0</v>
      </c>
      <c r="U157">
        <v>53</v>
      </c>
      <c r="V157">
        <v>0</v>
      </c>
      <c r="W157">
        <v>-1</v>
      </c>
      <c r="X157">
        <v>109</v>
      </c>
      <c r="Y157">
        <v>3</v>
      </c>
      <c r="Z157">
        <v>189</v>
      </c>
      <c r="AA157">
        <v>3</v>
      </c>
      <c r="AB157">
        <v>-11</v>
      </c>
    </row>
    <row r="158" spans="1:28" x14ac:dyDescent="0.35">
      <c r="A158" t="b">
        <v>1</v>
      </c>
      <c r="B158" t="b">
        <v>1</v>
      </c>
      <c r="C158">
        <v>13</v>
      </c>
      <c r="D158" t="s">
        <v>302</v>
      </c>
      <c r="E158" t="b">
        <v>1</v>
      </c>
      <c r="F158">
        <v>33</v>
      </c>
      <c r="G158" t="s">
        <v>170</v>
      </c>
      <c r="H158" t="s">
        <v>171</v>
      </c>
      <c r="I158">
        <v>119</v>
      </c>
      <c r="J158">
        <v>0</v>
      </c>
      <c r="K158">
        <v>119</v>
      </c>
      <c r="L158">
        <v>0.62962962962962965</v>
      </c>
      <c r="M158" t="s">
        <v>83</v>
      </c>
      <c r="N158" t="s">
        <v>87</v>
      </c>
      <c r="O158">
        <v>13</v>
      </c>
      <c r="P158" t="s">
        <v>316</v>
      </c>
      <c r="Q158">
        <v>1979238220</v>
      </c>
      <c r="R158" t="b">
        <v>1</v>
      </c>
      <c r="S158">
        <v>169</v>
      </c>
      <c r="T158" t="b">
        <v>0</v>
      </c>
      <c r="U158">
        <v>81</v>
      </c>
      <c r="V158">
        <v>0</v>
      </c>
      <c r="W158">
        <v>-1</v>
      </c>
      <c r="X158">
        <v>110</v>
      </c>
      <c r="Y158">
        <v>3</v>
      </c>
      <c r="Z158">
        <v>189</v>
      </c>
      <c r="AA158">
        <v>5</v>
      </c>
      <c r="AB158">
        <v>9</v>
      </c>
    </row>
    <row r="159" spans="1:28" x14ac:dyDescent="0.35">
      <c r="A159" t="b">
        <v>1</v>
      </c>
      <c r="B159" t="b">
        <v>1</v>
      </c>
      <c r="C159">
        <v>13</v>
      </c>
      <c r="D159" t="s">
        <v>302</v>
      </c>
      <c r="E159" t="b">
        <v>1</v>
      </c>
      <c r="F159">
        <v>31</v>
      </c>
      <c r="G159" t="s">
        <v>127</v>
      </c>
      <c r="H159" t="s">
        <v>129</v>
      </c>
      <c r="I159">
        <v>112</v>
      </c>
      <c r="J159">
        <v>5</v>
      </c>
      <c r="K159">
        <v>117</v>
      </c>
      <c r="L159">
        <v>0.59259259259259256</v>
      </c>
      <c r="M159" t="s">
        <v>83</v>
      </c>
      <c r="N159" t="s">
        <v>82</v>
      </c>
      <c r="O159">
        <v>13</v>
      </c>
      <c r="P159" t="s">
        <v>316</v>
      </c>
      <c r="Q159">
        <v>1324786437</v>
      </c>
      <c r="R159" t="b">
        <v>1</v>
      </c>
      <c r="S159">
        <v>100</v>
      </c>
      <c r="T159" t="b">
        <v>0</v>
      </c>
      <c r="U159">
        <v>81</v>
      </c>
      <c r="V159">
        <v>0</v>
      </c>
      <c r="W159">
        <v>-1</v>
      </c>
      <c r="X159">
        <v>112</v>
      </c>
      <c r="Y159">
        <v>3</v>
      </c>
      <c r="Z159">
        <v>189</v>
      </c>
      <c r="AA159">
        <v>3</v>
      </c>
      <c r="AB159">
        <v>-11</v>
      </c>
    </row>
    <row r="160" spans="1:28" x14ac:dyDescent="0.35">
      <c r="A160" t="b">
        <v>1</v>
      </c>
      <c r="B160" t="b">
        <v>1</v>
      </c>
      <c r="C160">
        <v>13</v>
      </c>
      <c r="D160" t="s">
        <v>302</v>
      </c>
      <c r="E160" t="b">
        <v>1</v>
      </c>
      <c r="F160">
        <v>272</v>
      </c>
      <c r="G160" t="s">
        <v>244</v>
      </c>
      <c r="H160" t="s">
        <v>233</v>
      </c>
      <c r="I160">
        <v>111</v>
      </c>
      <c r="J160">
        <v>5</v>
      </c>
      <c r="K160">
        <v>116</v>
      </c>
      <c r="L160">
        <v>0.58730158730158732</v>
      </c>
      <c r="M160" t="s">
        <v>81</v>
      </c>
      <c r="N160" t="s">
        <v>82</v>
      </c>
      <c r="O160">
        <v>13</v>
      </c>
      <c r="P160" t="s">
        <v>317</v>
      </c>
      <c r="Q160">
        <v>1186738227</v>
      </c>
      <c r="R160" t="b">
        <v>1</v>
      </c>
      <c r="S160">
        <v>162</v>
      </c>
      <c r="T160" t="b">
        <v>0</v>
      </c>
      <c r="U160">
        <v>112</v>
      </c>
      <c r="V160">
        <v>0</v>
      </c>
      <c r="W160">
        <v>-1</v>
      </c>
      <c r="X160">
        <v>106</v>
      </c>
      <c r="Y160">
        <v>3</v>
      </c>
      <c r="Z160">
        <v>189</v>
      </c>
      <c r="AA160">
        <v>5</v>
      </c>
      <c r="AB160">
        <v>3</v>
      </c>
    </row>
    <row r="161" spans="1:28" x14ac:dyDescent="0.35">
      <c r="A161" t="b">
        <v>1</v>
      </c>
      <c r="B161" t="b">
        <v>1</v>
      </c>
      <c r="C161">
        <v>13</v>
      </c>
      <c r="D161" t="s">
        <v>302</v>
      </c>
      <c r="E161" t="b">
        <v>1</v>
      </c>
      <c r="F161">
        <v>141</v>
      </c>
      <c r="G161" t="s">
        <v>94</v>
      </c>
      <c r="H161" t="s">
        <v>95</v>
      </c>
      <c r="I161">
        <v>109</v>
      </c>
      <c r="J161">
        <v>5</v>
      </c>
      <c r="K161">
        <v>114</v>
      </c>
      <c r="L161">
        <v>0.57671957671957674</v>
      </c>
      <c r="M161" t="s">
        <v>81</v>
      </c>
      <c r="N161" t="s">
        <v>87</v>
      </c>
      <c r="O161">
        <v>13</v>
      </c>
      <c r="P161" t="s">
        <v>316</v>
      </c>
      <c r="Q161">
        <v>661243505</v>
      </c>
      <c r="R161" t="b">
        <v>1</v>
      </c>
      <c r="S161">
        <v>127</v>
      </c>
      <c r="T161" t="b">
        <v>0</v>
      </c>
      <c r="U161">
        <v>112</v>
      </c>
      <c r="V161">
        <v>0</v>
      </c>
      <c r="W161">
        <v>-1</v>
      </c>
      <c r="X161">
        <v>112</v>
      </c>
      <c r="Y161">
        <v>3</v>
      </c>
      <c r="Z161">
        <v>189</v>
      </c>
      <c r="AA161">
        <v>3</v>
      </c>
      <c r="AB161">
        <v>-11</v>
      </c>
    </row>
    <row r="162" spans="1:28" x14ac:dyDescent="0.35">
      <c r="A162" t="b">
        <v>1</v>
      </c>
      <c r="B162" t="b">
        <v>1</v>
      </c>
      <c r="C162">
        <v>13</v>
      </c>
      <c r="D162" t="s">
        <v>302</v>
      </c>
      <c r="E162" t="b">
        <v>1</v>
      </c>
      <c r="F162">
        <v>110</v>
      </c>
      <c r="G162" t="s">
        <v>185</v>
      </c>
      <c r="H162" t="s">
        <v>186</v>
      </c>
      <c r="I162">
        <v>113</v>
      </c>
      <c r="J162">
        <v>0</v>
      </c>
      <c r="K162">
        <v>113</v>
      </c>
      <c r="L162">
        <v>0.59788359788359791</v>
      </c>
      <c r="M162" t="s">
        <v>83</v>
      </c>
      <c r="N162" t="s">
        <v>82</v>
      </c>
      <c r="O162">
        <v>13</v>
      </c>
      <c r="P162" t="s">
        <v>316</v>
      </c>
      <c r="Q162">
        <v>1254341723</v>
      </c>
      <c r="R162" t="b">
        <v>1</v>
      </c>
      <c r="S162">
        <v>186</v>
      </c>
      <c r="T162" t="b">
        <v>0</v>
      </c>
      <c r="U162">
        <v>112</v>
      </c>
      <c r="V162">
        <v>0</v>
      </c>
      <c r="W162">
        <v>-1</v>
      </c>
      <c r="X162">
        <v>109</v>
      </c>
      <c r="Y162">
        <v>3</v>
      </c>
      <c r="Z162">
        <v>189</v>
      </c>
      <c r="AA162">
        <v>2</v>
      </c>
      <c r="AB162">
        <v>-23</v>
      </c>
    </row>
    <row r="163" spans="1:28" x14ac:dyDescent="0.35">
      <c r="A163" t="b">
        <v>1</v>
      </c>
      <c r="B163" t="b">
        <v>1</v>
      </c>
      <c r="C163">
        <v>13</v>
      </c>
      <c r="D163" t="s">
        <v>302</v>
      </c>
      <c r="E163" t="b">
        <v>1</v>
      </c>
      <c r="F163">
        <v>224</v>
      </c>
      <c r="G163" t="s">
        <v>153</v>
      </c>
      <c r="H163" t="s">
        <v>154</v>
      </c>
      <c r="I163">
        <v>113</v>
      </c>
      <c r="J163">
        <v>0</v>
      </c>
      <c r="K163">
        <v>113</v>
      </c>
      <c r="L163">
        <v>0.59788359788359791</v>
      </c>
      <c r="M163" t="s">
        <v>83</v>
      </c>
      <c r="N163" t="s">
        <v>82</v>
      </c>
      <c r="O163">
        <v>13</v>
      </c>
      <c r="P163" t="s">
        <v>318</v>
      </c>
      <c r="Q163">
        <v>764254219</v>
      </c>
      <c r="R163" t="b">
        <v>0</v>
      </c>
      <c r="S163">
        <v>0</v>
      </c>
      <c r="T163" t="b">
        <v>0</v>
      </c>
      <c r="U163">
        <v>112</v>
      </c>
      <c r="V163">
        <v>0</v>
      </c>
      <c r="W163">
        <v>-1</v>
      </c>
      <c r="X163">
        <v>108</v>
      </c>
      <c r="Y163">
        <v>2</v>
      </c>
      <c r="Z163">
        <v>189</v>
      </c>
      <c r="AA163">
        <v>2</v>
      </c>
      <c r="AB163">
        <v>-25</v>
      </c>
    </row>
    <row r="164" spans="1:28" x14ac:dyDescent="0.35">
      <c r="A164" t="b">
        <v>1</v>
      </c>
      <c r="B164" t="b">
        <v>1</v>
      </c>
      <c r="C164">
        <v>13</v>
      </c>
      <c r="D164" t="s">
        <v>302</v>
      </c>
      <c r="E164" t="b">
        <v>1</v>
      </c>
      <c r="F164">
        <v>81</v>
      </c>
      <c r="G164" t="s">
        <v>168</v>
      </c>
      <c r="H164" t="s">
        <v>169</v>
      </c>
      <c r="I164">
        <v>112</v>
      </c>
      <c r="J164">
        <v>0</v>
      </c>
      <c r="K164">
        <v>112</v>
      </c>
      <c r="L164">
        <v>0.59259259259259256</v>
      </c>
      <c r="M164" t="s">
        <v>81</v>
      </c>
      <c r="N164" t="s">
        <v>82</v>
      </c>
      <c r="O164">
        <v>13</v>
      </c>
      <c r="P164" t="s">
        <v>317</v>
      </c>
      <c r="Q164">
        <v>1068667616</v>
      </c>
      <c r="R164" t="b">
        <v>0</v>
      </c>
      <c r="S164">
        <v>0</v>
      </c>
      <c r="T164" t="b">
        <v>0</v>
      </c>
      <c r="U164">
        <v>130</v>
      </c>
      <c r="V164">
        <v>0</v>
      </c>
      <c r="W164">
        <v>-1</v>
      </c>
      <c r="X164">
        <v>109</v>
      </c>
      <c r="Y164">
        <v>3</v>
      </c>
      <c r="Z164">
        <v>189</v>
      </c>
      <c r="AA164">
        <v>3</v>
      </c>
      <c r="AB164">
        <v>-7</v>
      </c>
    </row>
    <row r="165" spans="1:28" x14ac:dyDescent="0.35">
      <c r="A165" t="b">
        <v>1</v>
      </c>
      <c r="B165" t="b">
        <v>1</v>
      </c>
      <c r="C165">
        <v>13</v>
      </c>
      <c r="D165" t="s">
        <v>302</v>
      </c>
      <c r="E165" t="b">
        <v>1</v>
      </c>
      <c r="F165">
        <v>278</v>
      </c>
      <c r="G165" t="s">
        <v>128</v>
      </c>
      <c r="H165" t="s">
        <v>129</v>
      </c>
      <c r="I165">
        <v>108</v>
      </c>
      <c r="J165">
        <v>4</v>
      </c>
      <c r="K165">
        <v>112</v>
      </c>
      <c r="L165">
        <v>0.5714285714285714</v>
      </c>
      <c r="M165" t="s">
        <v>81</v>
      </c>
      <c r="N165" t="s">
        <v>82</v>
      </c>
      <c r="O165">
        <v>13</v>
      </c>
      <c r="P165" t="s">
        <v>316</v>
      </c>
      <c r="Q165">
        <v>653665993</v>
      </c>
      <c r="R165" t="b">
        <v>1</v>
      </c>
      <c r="S165">
        <v>100</v>
      </c>
      <c r="T165" t="b">
        <v>0</v>
      </c>
      <c r="U165">
        <v>122</v>
      </c>
      <c r="V165">
        <v>0</v>
      </c>
      <c r="W165">
        <v>-1</v>
      </c>
      <c r="X165">
        <v>111</v>
      </c>
      <c r="Y165">
        <v>4</v>
      </c>
      <c r="Z165">
        <v>189</v>
      </c>
      <c r="AA165">
        <v>2</v>
      </c>
      <c r="AB165">
        <v>-25</v>
      </c>
    </row>
    <row r="166" spans="1:28" x14ac:dyDescent="0.35">
      <c r="A166" t="b">
        <v>1</v>
      </c>
      <c r="B166" t="b">
        <v>1</v>
      </c>
      <c r="C166">
        <v>13</v>
      </c>
      <c r="D166" t="s">
        <v>302</v>
      </c>
      <c r="E166" t="b">
        <v>1</v>
      </c>
      <c r="F166">
        <v>41</v>
      </c>
      <c r="G166" t="s">
        <v>150</v>
      </c>
      <c r="H166" t="s">
        <v>213</v>
      </c>
      <c r="I166">
        <v>111</v>
      </c>
      <c r="J166">
        <v>0</v>
      </c>
      <c r="K166">
        <v>111</v>
      </c>
      <c r="L166">
        <v>0.58730158730158732</v>
      </c>
      <c r="M166" t="s">
        <v>81</v>
      </c>
      <c r="N166" t="s">
        <v>87</v>
      </c>
      <c r="O166">
        <v>13</v>
      </c>
      <c r="P166" t="s">
        <v>317</v>
      </c>
      <c r="Q166">
        <v>1500685041</v>
      </c>
      <c r="R166" t="b">
        <v>1</v>
      </c>
      <c r="S166">
        <v>164</v>
      </c>
      <c r="T166" t="b">
        <v>0</v>
      </c>
      <c r="U166">
        <v>143</v>
      </c>
      <c r="V166">
        <v>0</v>
      </c>
      <c r="W166">
        <v>-1</v>
      </c>
      <c r="X166">
        <v>98</v>
      </c>
      <c r="Y166">
        <v>3</v>
      </c>
      <c r="Z166">
        <v>189</v>
      </c>
      <c r="AA166">
        <v>3</v>
      </c>
      <c r="AB166">
        <v>-11</v>
      </c>
    </row>
    <row r="167" spans="1:28" x14ac:dyDescent="0.35">
      <c r="A167" t="b">
        <v>1</v>
      </c>
      <c r="B167" t="b">
        <v>1</v>
      </c>
      <c r="C167">
        <v>13</v>
      </c>
      <c r="D167" t="s">
        <v>302</v>
      </c>
      <c r="E167" t="b">
        <v>1</v>
      </c>
      <c r="F167">
        <v>218</v>
      </c>
      <c r="G167" t="s">
        <v>208</v>
      </c>
      <c r="H167" t="s">
        <v>209</v>
      </c>
      <c r="I167">
        <v>107</v>
      </c>
      <c r="J167">
        <v>0</v>
      </c>
      <c r="K167">
        <v>107</v>
      </c>
      <c r="L167">
        <v>0.56613756613756616</v>
      </c>
      <c r="M167" t="s">
        <v>81</v>
      </c>
      <c r="N167" t="s">
        <v>82</v>
      </c>
      <c r="O167">
        <v>13</v>
      </c>
      <c r="P167" t="s">
        <v>317</v>
      </c>
      <c r="Q167">
        <v>582097324</v>
      </c>
      <c r="R167" t="b">
        <v>1</v>
      </c>
      <c r="S167">
        <v>25</v>
      </c>
      <c r="T167" t="b">
        <v>0</v>
      </c>
      <c r="U167">
        <v>173</v>
      </c>
      <c r="V167">
        <v>0</v>
      </c>
      <c r="W167">
        <v>-1</v>
      </c>
      <c r="X167">
        <v>112</v>
      </c>
      <c r="Y167">
        <v>4</v>
      </c>
      <c r="Z167">
        <v>189</v>
      </c>
      <c r="AA167">
        <v>5</v>
      </c>
      <c r="AB167">
        <v>-1</v>
      </c>
    </row>
    <row r="168" spans="1:28" x14ac:dyDescent="0.35">
      <c r="A168" t="b">
        <v>1</v>
      </c>
      <c r="B168" t="b">
        <v>1</v>
      </c>
      <c r="C168">
        <v>11</v>
      </c>
      <c r="D168" t="s">
        <v>303</v>
      </c>
      <c r="E168" t="b">
        <v>1</v>
      </c>
      <c r="F168">
        <v>66</v>
      </c>
      <c r="G168" t="s">
        <v>120</v>
      </c>
      <c r="H168" t="s">
        <v>261</v>
      </c>
      <c r="I168">
        <v>115</v>
      </c>
      <c r="J168">
        <v>5</v>
      </c>
      <c r="K168">
        <v>120</v>
      </c>
      <c r="L168">
        <v>0.60846560846560849</v>
      </c>
      <c r="M168" t="s">
        <v>83</v>
      </c>
      <c r="N168" t="s">
        <v>87</v>
      </c>
      <c r="O168">
        <v>11</v>
      </c>
      <c r="P168" t="s">
        <v>316</v>
      </c>
      <c r="Q168">
        <v>683208280</v>
      </c>
      <c r="R168" t="b">
        <v>1</v>
      </c>
      <c r="S168">
        <v>183</v>
      </c>
      <c r="T168" t="b">
        <v>0</v>
      </c>
      <c r="U168">
        <v>44</v>
      </c>
      <c r="V168">
        <v>0</v>
      </c>
      <c r="W168">
        <v>-1</v>
      </c>
      <c r="X168">
        <v>115</v>
      </c>
      <c r="Y168">
        <v>4</v>
      </c>
      <c r="Z168">
        <v>189</v>
      </c>
      <c r="AA168">
        <v>3</v>
      </c>
      <c r="AB168">
        <v>-17</v>
      </c>
    </row>
    <row r="169" spans="1:28" x14ac:dyDescent="0.35">
      <c r="A169" t="b">
        <v>1</v>
      </c>
      <c r="B169" t="b">
        <v>1</v>
      </c>
      <c r="C169">
        <v>11</v>
      </c>
      <c r="D169" t="s">
        <v>303</v>
      </c>
      <c r="E169" t="b">
        <v>1</v>
      </c>
      <c r="F169">
        <v>98</v>
      </c>
      <c r="G169" t="s">
        <v>172</v>
      </c>
      <c r="H169" t="s">
        <v>173</v>
      </c>
      <c r="I169">
        <v>115</v>
      </c>
      <c r="J169">
        <v>5</v>
      </c>
      <c r="K169">
        <v>120</v>
      </c>
      <c r="L169">
        <v>0.60846560846560849</v>
      </c>
      <c r="M169" t="s">
        <v>83</v>
      </c>
      <c r="N169" t="s">
        <v>82</v>
      </c>
      <c r="O169">
        <v>11</v>
      </c>
      <c r="P169" t="s">
        <v>317</v>
      </c>
      <c r="Q169">
        <v>887931160</v>
      </c>
      <c r="R169" t="b">
        <v>0</v>
      </c>
      <c r="S169">
        <v>0</v>
      </c>
      <c r="T169" t="b">
        <v>0</v>
      </c>
      <c r="U169">
        <v>44</v>
      </c>
      <c r="V169">
        <v>0</v>
      </c>
      <c r="W169">
        <v>-1</v>
      </c>
      <c r="X169">
        <v>113</v>
      </c>
      <c r="Y169">
        <v>3</v>
      </c>
      <c r="Z169">
        <v>189</v>
      </c>
      <c r="AA169">
        <v>3</v>
      </c>
      <c r="AB169">
        <v>-7</v>
      </c>
    </row>
    <row r="170" spans="1:28" x14ac:dyDescent="0.35">
      <c r="A170" t="b">
        <v>1</v>
      </c>
      <c r="B170" t="b">
        <v>1</v>
      </c>
      <c r="C170">
        <v>11</v>
      </c>
      <c r="D170" t="s">
        <v>303</v>
      </c>
      <c r="E170" t="b">
        <v>1</v>
      </c>
      <c r="F170">
        <v>174</v>
      </c>
      <c r="G170" t="s">
        <v>103</v>
      </c>
      <c r="H170" t="s">
        <v>182</v>
      </c>
      <c r="I170">
        <v>113</v>
      </c>
      <c r="J170">
        <v>2</v>
      </c>
      <c r="K170">
        <v>115</v>
      </c>
      <c r="L170">
        <v>0.59788359788359791</v>
      </c>
      <c r="M170" t="s">
        <v>83</v>
      </c>
      <c r="N170" t="s">
        <v>87</v>
      </c>
      <c r="O170">
        <v>11</v>
      </c>
      <c r="P170" t="s">
        <v>317</v>
      </c>
      <c r="Q170">
        <v>1705068034</v>
      </c>
      <c r="R170" t="b">
        <v>1</v>
      </c>
      <c r="S170">
        <v>172</v>
      </c>
      <c r="T170" t="b">
        <v>1</v>
      </c>
      <c r="U170">
        <v>112</v>
      </c>
      <c r="V170">
        <v>0</v>
      </c>
      <c r="W170">
        <v>-1</v>
      </c>
      <c r="X170">
        <v>116</v>
      </c>
      <c r="Y170">
        <v>3</v>
      </c>
      <c r="Z170">
        <v>189</v>
      </c>
      <c r="AA170">
        <v>2</v>
      </c>
      <c r="AB170">
        <v>-27</v>
      </c>
    </row>
    <row r="171" spans="1:28" x14ac:dyDescent="0.35">
      <c r="A171" t="b">
        <v>1</v>
      </c>
      <c r="B171" t="b">
        <v>1</v>
      </c>
      <c r="C171">
        <v>11</v>
      </c>
      <c r="D171" t="s">
        <v>303</v>
      </c>
      <c r="E171" t="b">
        <v>1</v>
      </c>
      <c r="F171">
        <v>269</v>
      </c>
      <c r="G171" t="s">
        <v>96</v>
      </c>
      <c r="H171" t="s">
        <v>86</v>
      </c>
      <c r="I171">
        <v>112</v>
      </c>
      <c r="J171">
        <v>3</v>
      </c>
      <c r="K171">
        <v>115</v>
      </c>
      <c r="L171">
        <v>0.59259259259259256</v>
      </c>
      <c r="M171" t="s">
        <v>83</v>
      </c>
      <c r="N171" t="s">
        <v>82</v>
      </c>
      <c r="O171">
        <v>11</v>
      </c>
      <c r="P171" t="s">
        <v>317</v>
      </c>
      <c r="Q171">
        <v>1538719011</v>
      </c>
      <c r="R171" t="b">
        <v>1</v>
      </c>
      <c r="S171">
        <v>156</v>
      </c>
      <c r="T171" t="b">
        <v>0</v>
      </c>
      <c r="U171">
        <v>98</v>
      </c>
      <c r="V171">
        <v>0</v>
      </c>
      <c r="W171">
        <v>-1</v>
      </c>
      <c r="X171">
        <v>116</v>
      </c>
      <c r="Y171">
        <v>3</v>
      </c>
      <c r="Z171">
        <v>189</v>
      </c>
      <c r="AA171">
        <v>3</v>
      </c>
      <c r="AB171">
        <v>-11</v>
      </c>
    </row>
    <row r="172" spans="1:28" x14ac:dyDescent="0.35">
      <c r="A172" t="b">
        <v>1</v>
      </c>
      <c r="B172" t="b">
        <v>1</v>
      </c>
      <c r="C172">
        <v>11</v>
      </c>
      <c r="D172" t="s">
        <v>303</v>
      </c>
      <c r="E172" t="b">
        <v>1</v>
      </c>
      <c r="F172">
        <v>60</v>
      </c>
      <c r="G172" t="s">
        <v>130</v>
      </c>
      <c r="H172" t="s">
        <v>220</v>
      </c>
      <c r="I172">
        <v>110</v>
      </c>
      <c r="J172">
        <v>5</v>
      </c>
      <c r="K172">
        <v>115</v>
      </c>
      <c r="L172">
        <v>0.58201058201058198</v>
      </c>
      <c r="M172" t="s">
        <v>83</v>
      </c>
      <c r="N172" t="s">
        <v>87</v>
      </c>
      <c r="O172">
        <v>11</v>
      </c>
      <c r="P172" t="s">
        <v>317</v>
      </c>
      <c r="Q172">
        <v>246136880</v>
      </c>
      <c r="R172" t="b">
        <v>1</v>
      </c>
      <c r="S172">
        <v>133</v>
      </c>
      <c r="T172" t="b">
        <v>0</v>
      </c>
      <c r="U172">
        <v>130</v>
      </c>
      <c r="V172">
        <v>0</v>
      </c>
      <c r="W172">
        <v>-1</v>
      </c>
      <c r="X172">
        <v>101</v>
      </c>
      <c r="Y172">
        <v>4</v>
      </c>
      <c r="Z172">
        <v>189</v>
      </c>
      <c r="AA172">
        <v>6</v>
      </c>
      <c r="AB172">
        <v>21</v>
      </c>
    </row>
    <row r="173" spans="1:28" x14ac:dyDescent="0.35">
      <c r="A173" t="b">
        <v>1</v>
      </c>
      <c r="B173" t="b">
        <v>1</v>
      </c>
      <c r="C173">
        <v>11</v>
      </c>
      <c r="D173" t="s">
        <v>303</v>
      </c>
      <c r="E173" t="b">
        <v>1</v>
      </c>
      <c r="F173">
        <v>67</v>
      </c>
      <c r="G173" t="s">
        <v>394</v>
      </c>
      <c r="H173" t="s">
        <v>379</v>
      </c>
      <c r="I173">
        <v>108</v>
      </c>
      <c r="J173">
        <v>6</v>
      </c>
      <c r="K173">
        <v>114</v>
      </c>
      <c r="L173">
        <v>0.5714285714285714</v>
      </c>
      <c r="M173" t="s">
        <v>83</v>
      </c>
      <c r="N173" t="s">
        <v>87</v>
      </c>
      <c r="O173">
        <v>11</v>
      </c>
      <c r="P173" t="s">
        <v>316</v>
      </c>
      <c r="Q173">
        <v>434388894</v>
      </c>
      <c r="R173" t="b">
        <v>1</v>
      </c>
      <c r="S173">
        <v>188</v>
      </c>
      <c r="T173" t="b">
        <v>0</v>
      </c>
      <c r="U173">
        <v>122</v>
      </c>
      <c r="V173">
        <v>0</v>
      </c>
      <c r="W173">
        <v>-1</v>
      </c>
      <c r="X173">
        <v>104</v>
      </c>
      <c r="Y173">
        <v>3</v>
      </c>
      <c r="Z173">
        <v>189</v>
      </c>
      <c r="AA173">
        <v>4</v>
      </c>
      <c r="AB173">
        <v>7</v>
      </c>
    </row>
    <row r="174" spans="1:28" x14ac:dyDescent="0.35">
      <c r="A174" t="b">
        <v>1</v>
      </c>
      <c r="B174" t="b">
        <v>1</v>
      </c>
      <c r="C174">
        <v>11</v>
      </c>
      <c r="D174" t="s">
        <v>303</v>
      </c>
      <c r="E174" t="b">
        <v>1</v>
      </c>
      <c r="F174">
        <v>36</v>
      </c>
      <c r="G174" t="s">
        <v>183</v>
      </c>
      <c r="H174" t="s">
        <v>184</v>
      </c>
      <c r="I174">
        <v>113</v>
      </c>
      <c r="J174">
        <v>0</v>
      </c>
      <c r="K174">
        <v>113</v>
      </c>
      <c r="L174">
        <v>0.59788359788359791</v>
      </c>
      <c r="M174" t="s">
        <v>83</v>
      </c>
      <c r="N174" t="s">
        <v>82</v>
      </c>
      <c r="O174">
        <v>11</v>
      </c>
      <c r="P174" t="s">
        <v>317</v>
      </c>
      <c r="Q174">
        <v>164455131</v>
      </c>
      <c r="R174" t="b">
        <v>1</v>
      </c>
      <c r="S174">
        <v>177</v>
      </c>
      <c r="T174" t="b">
        <v>0</v>
      </c>
      <c r="U174">
        <v>143</v>
      </c>
      <c r="V174">
        <v>0</v>
      </c>
      <c r="W174">
        <v>-1</v>
      </c>
      <c r="X174">
        <v>98</v>
      </c>
      <c r="Y174">
        <v>3</v>
      </c>
      <c r="Z174">
        <v>189</v>
      </c>
      <c r="AA174">
        <v>5</v>
      </c>
      <c r="AB174">
        <v>3</v>
      </c>
    </row>
    <row r="175" spans="1:28" x14ac:dyDescent="0.35">
      <c r="A175" t="b">
        <v>1</v>
      </c>
      <c r="B175" t="b">
        <v>1</v>
      </c>
      <c r="C175">
        <v>11</v>
      </c>
      <c r="D175" t="s">
        <v>303</v>
      </c>
      <c r="E175" t="b">
        <v>1</v>
      </c>
      <c r="F175">
        <v>275</v>
      </c>
      <c r="G175" t="s">
        <v>124</v>
      </c>
      <c r="H175" t="s">
        <v>125</v>
      </c>
      <c r="I175">
        <v>108</v>
      </c>
      <c r="J175">
        <v>5</v>
      </c>
      <c r="K175">
        <v>113</v>
      </c>
      <c r="L175">
        <v>0.5714285714285714</v>
      </c>
      <c r="M175" t="s">
        <v>83</v>
      </c>
      <c r="N175" t="s">
        <v>82</v>
      </c>
      <c r="O175">
        <v>11</v>
      </c>
      <c r="P175" t="s">
        <v>316</v>
      </c>
      <c r="Q175">
        <v>579111560</v>
      </c>
      <c r="R175" t="b">
        <v>0</v>
      </c>
      <c r="S175">
        <v>0</v>
      </c>
      <c r="T175" t="b">
        <v>0</v>
      </c>
      <c r="U175">
        <v>130</v>
      </c>
      <c r="V175">
        <v>0</v>
      </c>
      <c r="W175">
        <v>-1</v>
      </c>
      <c r="X175">
        <v>111</v>
      </c>
      <c r="Y175">
        <v>4</v>
      </c>
      <c r="Z175">
        <v>189</v>
      </c>
      <c r="AA175">
        <v>4</v>
      </c>
      <c r="AB175">
        <v>3</v>
      </c>
    </row>
    <row r="176" spans="1:28" x14ac:dyDescent="0.35">
      <c r="A176" t="b">
        <v>1</v>
      </c>
      <c r="B176" t="b">
        <v>1</v>
      </c>
      <c r="C176">
        <v>11</v>
      </c>
      <c r="D176" t="s">
        <v>303</v>
      </c>
      <c r="E176" t="b">
        <v>1</v>
      </c>
      <c r="F176">
        <v>257</v>
      </c>
      <c r="G176" t="s">
        <v>395</v>
      </c>
      <c r="H176" t="s">
        <v>182</v>
      </c>
      <c r="I176">
        <v>106</v>
      </c>
      <c r="J176">
        <v>6</v>
      </c>
      <c r="K176">
        <v>112</v>
      </c>
      <c r="L176">
        <v>0.56084656084656082</v>
      </c>
      <c r="M176" t="s">
        <v>83</v>
      </c>
      <c r="N176" t="s">
        <v>87</v>
      </c>
      <c r="O176">
        <v>11</v>
      </c>
      <c r="P176" t="s">
        <v>318</v>
      </c>
      <c r="Q176">
        <v>1057597738</v>
      </c>
      <c r="R176" t="b">
        <v>0</v>
      </c>
      <c r="S176">
        <v>0</v>
      </c>
      <c r="T176" t="b">
        <v>0</v>
      </c>
      <c r="U176">
        <v>130</v>
      </c>
      <c r="V176">
        <v>0</v>
      </c>
      <c r="W176">
        <v>-1</v>
      </c>
      <c r="X176">
        <v>102</v>
      </c>
      <c r="Y176">
        <v>3</v>
      </c>
      <c r="Z176">
        <v>189</v>
      </c>
      <c r="AA176">
        <v>3</v>
      </c>
      <c r="AB176">
        <v>-9</v>
      </c>
    </row>
    <row r="177" spans="1:28" x14ac:dyDescent="0.35">
      <c r="A177" t="b">
        <v>1</v>
      </c>
      <c r="B177" t="b">
        <v>1</v>
      </c>
      <c r="C177">
        <v>11</v>
      </c>
      <c r="D177" t="s">
        <v>303</v>
      </c>
      <c r="E177" t="b">
        <v>1</v>
      </c>
      <c r="F177">
        <v>29</v>
      </c>
      <c r="G177" t="s">
        <v>110</v>
      </c>
      <c r="H177" t="s">
        <v>111</v>
      </c>
      <c r="I177">
        <v>103</v>
      </c>
      <c r="J177">
        <v>0</v>
      </c>
      <c r="K177">
        <v>103</v>
      </c>
      <c r="L177">
        <v>0.544973544973545</v>
      </c>
      <c r="M177" t="s">
        <v>83</v>
      </c>
      <c r="N177" t="s">
        <v>87</v>
      </c>
      <c r="O177">
        <v>11</v>
      </c>
      <c r="P177" t="s">
        <v>316</v>
      </c>
      <c r="Q177">
        <v>766753903</v>
      </c>
      <c r="R177" t="b">
        <v>1</v>
      </c>
      <c r="S177">
        <v>179</v>
      </c>
      <c r="T177" t="b">
        <v>0</v>
      </c>
      <c r="U177">
        <v>175</v>
      </c>
      <c r="V177">
        <v>0</v>
      </c>
      <c r="W177">
        <v>-1</v>
      </c>
      <c r="X177">
        <v>109</v>
      </c>
      <c r="Y177">
        <v>3</v>
      </c>
      <c r="Z177">
        <v>189</v>
      </c>
      <c r="AA177">
        <v>3</v>
      </c>
      <c r="AB177">
        <v>-17</v>
      </c>
    </row>
    <row r="178" spans="1:28" x14ac:dyDescent="0.35">
      <c r="A178" t="b">
        <v>1</v>
      </c>
      <c r="B178" t="b">
        <v>1</v>
      </c>
      <c r="C178">
        <v>11</v>
      </c>
      <c r="D178" t="s">
        <v>303</v>
      </c>
      <c r="E178" t="b">
        <v>1</v>
      </c>
      <c r="F178">
        <v>37</v>
      </c>
      <c r="G178" t="s">
        <v>246</v>
      </c>
      <c r="H178" t="s">
        <v>274</v>
      </c>
      <c r="I178">
        <v>101</v>
      </c>
      <c r="J178">
        <v>0</v>
      </c>
      <c r="K178">
        <v>101</v>
      </c>
      <c r="L178">
        <v>0.53439153439153442</v>
      </c>
      <c r="M178" t="s">
        <v>83</v>
      </c>
      <c r="N178" t="s">
        <v>87</v>
      </c>
      <c r="O178">
        <v>11</v>
      </c>
      <c r="P178" t="s">
        <v>318</v>
      </c>
      <c r="Q178">
        <v>1391725388</v>
      </c>
      <c r="R178" t="b">
        <v>0</v>
      </c>
      <c r="S178">
        <v>0</v>
      </c>
      <c r="T178" t="b">
        <v>0</v>
      </c>
      <c r="U178">
        <v>178</v>
      </c>
      <c r="V178">
        <v>0</v>
      </c>
      <c r="W178">
        <v>-1</v>
      </c>
      <c r="X178">
        <v>103</v>
      </c>
      <c r="Y178">
        <v>2</v>
      </c>
      <c r="Z178">
        <v>189</v>
      </c>
      <c r="AA178">
        <v>2</v>
      </c>
      <c r="AB178">
        <v>-19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405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326</v>
      </c>
      <c r="B1" t="s">
        <v>71</v>
      </c>
      <c r="C1" t="s">
        <v>327</v>
      </c>
      <c r="D1" t="s">
        <v>328</v>
      </c>
      <c r="E1" t="s">
        <v>329</v>
      </c>
      <c r="F1" t="s">
        <v>330</v>
      </c>
      <c r="H1">
        <v>22</v>
      </c>
      <c r="I1" t="s">
        <v>71</v>
      </c>
      <c r="K1" t="s">
        <v>328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956</v>
      </c>
      <c r="B2">
        <v>17</v>
      </c>
      <c r="C2">
        <v>0</v>
      </c>
      <c r="D2">
        <v>1</v>
      </c>
      <c r="E2">
        <v>4</v>
      </c>
      <c r="F2" t="b">
        <v>0</v>
      </c>
      <c r="I2">
        <v>6</v>
      </c>
      <c r="J2">
        <v>22</v>
      </c>
      <c r="K2">
        <v>1</v>
      </c>
      <c r="L2" t="s">
        <v>342</v>
      </c>
      <c r="M2">
        <v>3</v>
      </c>
      <c r="N2">
        <v>2</v>
      </c>
      <c r="O2">
        <v>2</v>
      </c>
      <c r="P2">
        <v>5</v>
      </c>
      <c r="Q2">
        <v>3</v>
      </c>
      <c r="R2">
        <v>4</v>
      </c>
      <c r="S2">
        <v>2</v>
      </c>
      <c r="T2">
        <v>2</v>
      </c>
      <c r="U2">
        <v>1</v>
      </c>
      <c r="V2">
        <v>1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 t="e">
        <v>#N/A</v>
      </c>
      <c r="AK2" t="e">
        <v>#N/A</v>
      </c>
    </row>
    <row r="3" spans="1:37" x14ac:dyDescent="0.35">
      <c r="A3">
        <v>957</v>
      </c>
      <c r="B3">
        <v>18</v>
      </c>
      <c r="C3">
        <v>0</v>
      </c>
      <c r="D3">
        <v>2</v>
      </c>
      <c r="E3">
        <v>4</v>
      </c>
      <c r="F3" t="b">
        <v>0</v>
      </c>
      <c r="I3">
        <v>2</v>
      </c>
      <c r="J3">
        <v>22</v>
      </c>
      <c r="K3">
        <v>2</v>
      </c>
      <c r="L3" t="s">
        <v>334</v>
      </c>
      <c r="M3" t="e">
        <v>#N/A</v>
      </c>
      <c r="N3">
        <v>5</v>
      </c>
      <c r="O3">
        <v>3</v>
      </c>
      <c r="P3">
        <v>8</v>
      </c>
      <c r="Q3">
        <v>6</v>
      </c>
      <c r="R3">
        <v>3</v>
      </c>
      <c r="S3">
        <v>5</v>
      </c>
      <c r="T3">
        <v>5</v>
      </c>
      <c r="U3">
        <v>7</v>
      </c>
      <c r="V3">
        <v>6</v>
      </c>
      <c r="W3">
        <v>4</v>
      </c>
      <c r="X3">
        <v>3</v>
      </c>
      <c r="Y3">
        <v>4</v>
      </c>
      <c r="Z3">
        <v>4</v>
      </c>
      <c r="AA3">
        <v>7</v>
      </c>
      <c r="AB3">
        <v>8</v>
      </c>
      <c r="AC3">
        <v>7</v>
      </c>
      <c r="AD3">
        <v>6</v>
      </c>
      <c r="AE3">
        <v>9</v>
      </c>
      <c r="AF3">
        <v>7</v>
      </c>
      <c r="AG3">
        <v>7</v>
      </c>
      <c r="AH3">
        <v>3</v>
      </c>
      <c r="AI3">
        <v>2</v>
      </c>
      <c r="AJ3" t="e">
        <v>#N/A</v>
      </c>
      <c r="AK3" t="e">
        <v>#N/A</v>
      </c>
    </row>
    <row r="4" spans="1:37" x14ac:dyDescent="0.35">
      <c r="A4">
        <v>958</v>
      </c>
      <c r="B4">
        <v>6</v>
      </c>
      <c r="C4">
        <v>0</v>
      </c>
      <c r="D4">
        <v>3</v>
      </c>
      <c r="E4">
        <v>4</v>
      </c>
      <c r="F4" t="b">
        <v>0</v>
      </c>
      <c r="I4">
        <v>18</v>
      </c>
      <c r="J4">
        <v>22</v>
      </c>
      <c r="K4">
        <v>3</v>
      </c>
      <c r="L4" t="s">
        <v>366</v>
      </c>
      <c r="M4">
        <v>2</v>
      </c>
      <c r="N4">
        <v>1</v>
      </c>
      <c r="O4">
        <v>1</v>
      </c>
      <c r="P4">
        <v>1</v>
      </c>
      <c r="Q4">
        <v>1</v>
      </c>
      <c r="R4">
        <v>1</v>
      </c>
      <c r="S4">
        <v>3</v>
      </c>
      <c r="T4">
        <v>3</v>
      </c>
      <c r="U4">
        <v>3</v>
      </c>
      <c r="V4">
        <v>5</v>
      </c>
      <c r="W4">
        <v>6</v>
      </c>
      <c r="X4">
        <v>5</v>
      </c>
      <c r="Y4">
        <v>7</v>
      </c>
      <c r="Z4">
        <v>8</v>
      </c>
      <c r="AA4">
        <v>5</v>
      </c>
      <c r="AB4">
        <v>6</v>
      </c>
      <c r="AC4">
        <v>10</v>
      </c>
      <c r="AD4">
        <v>8</v>
      </c>
      <c r="AE4">
        <v>7</v>
      </c>
      <c r="AF4">
        <v>5</v>
      </c>
      <c r="AG4">
        <v>5</v>
      </c>
      <c r="AH4">
        <v>4</v>
      </c>
      <c r="AI4">
        <v>3</v>
      </c>
      <c r="AJ4" t="e">
        <v>#N/A</v>
      </c>
      <c r="AK4" t="e">
        <v>#N/A</v>
      </c>
    </row>
    <row r="5" spans="1:37" x14ac:dyDescent="0.35">
      <c r="A5">
        <v>959</v>
      </c>
      <c r="B5">
        <v>9</v>
      </c>
      <c r="C5">
        <v>0</v>
      </c>
      <c r="D5">
        <v>4</v>
      </c>
      <c r="E5">
        <v>4</v>
      </c>
      <c r="F5" t="b">
        <v>0</v>
      </c>
      <c r="I5">
        <v>7</v>
      </c>
      <c r="J5">
        <v>22</v>
      </c>
      <c r="K5">
        <v>4</v>
      </c>
      <c r="L5" t="s">
        <v>344</v>
      </c>
      <c r="M5" t="e">
        <v>#N/A</v>
      </c>
      <c r="N5">
        <v>9</v>
      </c>
      <c r="O5">
        <v>6</v>
      </c>
      <c r="P5">
        <v>4</v>
      </c>
      <c r="Q5">
        <v>5</v>
      </c>
      <c r="R5">
        <v>2</v>
      </c>
      <c r="S5">
        <v>1</v>
      </c>
      <c r="T5">
        <v>1</v>
      </c>
      <c r="U5">
        <v>2</v>
      </c>
      <c r="V5">
        <v>2</v>
      </c>
      <c r="W5">
        <v>3</v>
      </c>
      <c r="X5">
        <v>6</v>
      </c>
      <c r="Y5">
        <v>3</v>
      </c>
      <c r="Z5">
        <v>5</v>
      </c>
      <c r="AA5">
        <v>6</v>
      </c>
      <c r="AB5">
        <v>7</v>
      </c>
      <c r="AC5">
        <v>5</v>
      </c>
      <c r="AD5">
        <v>5</v>
      </c>
      <c r="AE5">
        <v>3</v>
      </c>
      <c r="AF5">
        <v>6</v>
      </c>
      <c r="AG5">
        <v>6</v>
      </c>
      <c r="AH5">
        <v>5</v>
      </c>
      <c r="AI5">
        <v>4</v>
      </c>
      <c r="AJ5" t="e">
        <v>#N/A</v>
      </c>
      <c r="AK5" t="e">
        <v>#N/A</v>
      </c>
    </row>
    <row r="6" spans="1:37" x14ac:dyDescent="0.35">
      <c r="A6">
        <v>960</v>
      </c>
      <c r="B6">
        <v>5</v>
      </c>
      <c r="C6">
        <v>0</v>
      </c>
      <c r="D6">
        <v>5</v>
      </c>
      <c r="E6">
        <v>0</v>
      </c>
      <c r="F6" t="b">
        <v>0</v>
      </c>
      <c r="I6">
        <v>5</v>
      </c>
      <c r="J6">
        <v>22</v>
      </c>
      <c r="K6">
        <v>5</v>
      </c>
      <c r="L6" t="s">
        <v>340</v>
      </c>
      <c r="M6">
        <v>5</v>
      </c>
      <c r="N6">
        <v>12</v>
      </c>
      <c r="O6">
        <v>12</v>
      </c>
      <c r="P6">
        <v>14</v>
      </c>
      <c r="Q6">
        <v>13</v>
      </c>
      <c r="R6">
        <v>10</v>
      </c>
      <c r="S6">
        <v>12</v>
      </c>
      <c r="T6">
        <v>13</v>
      </c>
      <c r="U6">
        <v>13</v>
      </c>
      <c r="V6">
        <v>13</v>
      </c>
      <c r="W6">
        <v>12</v>
      </c>
      <c r="X6">
        <v>13</v>
      </c>
      <c r="Y6">
        <v>13</v>
      </c>
      <c r="Z6">
        <v>13</v>
      </c>
      <c r="AA6">
        <v>13</v>
      </c>
      <c r="AB6">
        <v>10</v>
      </c>
      <c r="AC6">
        <v>8</v>
      </c>
      <c r="AD6">
        <v>7</v>
      </c>
      <c r="AE6">
        <v>4</v>
      </c>
      <c r="AF6">
        <v>3</v>
      </c>
      <c r="AG6">
        <v>2</v>
      </c>
      <c r="AH6">
        <v>2</v>
      </c>
      <c r="AI6">
        <v>5</v>
      </c>
      <c r="AJ6" t="e">
        <v>#N/A</v>
      </c>
      <c r="AK6" t="e">
        <v>#N/A</v>
      </c>
    </row>
    <row r="7" spans="1:37" x14ac:dyDescent="0.35">
      <c r="A7">
        <v>961</v>
      </c>
      <c r="B7">
        <v>16</v>
      </c>
      <c r="C7">
        <v>0</v>
      </c>
      <c r="D7">
        <v>6</v>
      </c>
      <c r="E7">
        <v>0</v>
      </c>
      <c r="F7" t="b">
        <v>0</v>
      </c>
      <c r="I7">
        <v>4</v>
      </c>
      <c r="J7">
        <v>22</v>
      </c>
      <c r="K7">
        <v>6</v>
      </c>
      <c r="L7" t="s">
        <v>338</v>
      </c>
      <c r="M7" t="e">
        <v>#N/A</v>
      </c>
      <c r="N7">
        <v>6</v>
      </c>
      <c r="O7">
        <v>5</v>
      </c>
      <c r="P7">
        <v>2</v>
      </c>
      <c r="Q7">
        <v>7</v>
      </c>
      <c r="R7">
        <v>7</v>
      </c>
      <c r="S7">
        <v>9</v>
      </c>
      <c r="T7">
        <v>8</v>
      </c>
      <c r="U7">
        <v>6</v>
      </c>
      <c r="V7">
        <v>9</v>
      </c>
      <c r="W7">
        <v>9</v>
      </c>
      <c r="X7">
        <v>9</v>
      </c>
      <c r="Y7">
        <v>6</v>
      </c>
      <c r="Z7">
        <v>7</v>
      </c>
      <c r="AA7">
        <v>8</v>
      </c>
      <c r="AB7">
        <v>5</v>
      </c>
      <c r="AC7">
        <v>3</v>
      </c>
      <c r="AD7">
        <v>3</v>
      </c>
      <c r="AE7">
        <v>5</v>
      </c>
      <c r="AF7">
        <v>4</v>
      </c>
      <c r="AG7">
        <v>3</v>
      </c>
      <c r="AH7">
        <v>6</v>
      </c>
      <c r="AI7">
        <v>6</v>
      </c>
      <c r="AJ7" t="e">
        <v>#N/A</v>
      </c>
      <c r="AK7" t="e">
        <v>#N/A</v>
      </c>
    </row>
    <row r="8" spans="1:37" x14ac:dyDescent="0.35">
      <c r="A8">
        <v>962</v>
      </c>
      <c r="B8">
        <v>8</v>
      </c>
      <c r="C8">
        <v>0</v>
      </c>
      <c r="D8">
        <v>7</v>
      </c>
      <c r="E8">
        <v>0</v>
      </c>
      <c r="F8" t="b">
        <v>0</v>
      </c>
      <c r="I8">
        <v>12</v>
      </c>
      <c r="J8">
        <v>22</v>
      </c>
      <c r="K8">
        <v>7</v>
      </c>
      <c r="L8" t="s">
        <v>354</v>
      </c>
      <c r="M8" t="e">
        <v>#N/A</v>
      </c>
      <c r="N8">
        <v>17</v>
      </c>
      <c r="O8">
        <v>10</v>
      </c>
      <c r="P8">
        <v>7</v>
      </c>
      <c r="Q8">
        <v>8</v>
      </c>
      <c r="R8">
        <v>11</v>
      </c>
      <c r="S8">
        <v>8</v>
      </c>
      <c r="T8">
        <v>11</v>
      </c>
      <c r="U8">
        <v>11</v>
      </c>
      <c r="V8">
        <v>11</v>
      </c>
      <c r="W8">
        <v>11</v>
      </c>
      <c r="X8">
        <v>11</v>
      </c>
      <c r="Y8">
        <v>11</v>
      </c>
      <c r="Z8">
        <v>11</v>
      </c>
      <c r="AA8">
        <v>9</v>
      </c>
      <c r="AB8">
        <v>11</v>
      </c>
      <c r="AC8">
        <v>9</v>
      </c>
      <c r="AD8">
        <v>11</v>
      </c>
      <c r="AE8">
        <v>10</v>
      </c>
      <c r="AF8">
        <v>9</v>
      </c>
      <c r="AG8">
        <v>8</v>
      </c>
      <c r="AH8">
        <v>7</v>
      </c>
      <c r="AI8">
        <v>7</v>
      </c>
      <c r="AJ8" t="e">
        <v>#N/A</v>
      </c>
      <c r="AK8" t="e">
        <v>#N/A</v>
      </c>
    </row>
    <row r="9" spans="1:37" x14ac:dyDescent="0.35">
      <c r="A9">
        <v>963</v>
      </c>
      <c r="B9">
        <v>11</v>
      </c>
      <c r="C9">
        <v>0</v>
      </c>
      <c r="D9">
        <v>8</v>
      </c>
      <c r="E9">
        <v>0</v>
      </c>
      <c r="F9" t="b">
        <v>0</v>
      </c>
      <c r="I9">
        <v>13</v>
      </c>
      <c r="J9">
        <v>22</v>
      </c>
      <c r="K9">
        <v>8</v>
      </c>
      <c r="L9" t="s">
        <v>356</v>
      </c>
      <c r="M9" t="e">
        <v>#N/A</v>
      </c>
      <c r="N9">
        <v>13</v>
      </c>
      <c r="O9">
        <v>17</v>
      </c>
      <c r="P9">
        <v>17</v>
      </c>
      <c r="Q9">
        <v>16</v>
      </c>
      <c r="R9">
        <v>17</v>
      </c>
      <c r="S9">
        <v>17</v>
      </c>
      <c r="T9">
        <v>17</v>
      </c>
      <c r="U9">
        <v>16</v>
      </c>
      <c r="V9">
        <v>15</v>
      </c>
      <c r="W9">
        <v>15</v>
      </c>
      <c r="X9">
        <v>14</v>
      </c>
      <c r="Y9">
        <v>12</v>
      </c>
      <c r="Z9">
        <v>12</v>
      </c>
      <c r="AA9">
        <v>12</v>
      </c>
      <c r="AB9">
        <v>13</v>
      </c>
      <c r="AC9">
        <v>13</v>
      </c>
      <c r="AD9">
        <v>13</v>
      </c>
      <c r="AE9">
        <v>13</v>
      </c>
      <c r="AF9">
        <v>11</v>
      </c>
      <c r="AG9">
        <v>9</v>
      </c>
      <c r="AH9">
        <v>10</v>
      </c>
      <c r="AI9">
        <v>8</v>
      </c>
      <c r="AJ9" t="e">
        <v>#N/A</v>
      </c>
      <c r="AK9" t="e">
        <v>#N/A</v>
      </c>
    </row>
    <row r="10" spans="1:37" x14ac:dyDescent="0.35">
      <c r="A10">
        <v>964</v>
      </c>
      <c r="B10">
        <v>18</v>
      </c>
      <c r="C10">
        <v>1</v>
      </c>
      <c r="D10">
        <v>1</v>
      </c>
      <c r="E10">
        <v>8</v>
      </c>
      <c r="F10" t="b">
        <v>0</v>
      </c>
      <c r="I10">
        <v>9</v>
      </c>
      <c r="J10">
        <v>22</v>
      </c>
      <c r="K10">
        <v>9</v>
      </c>
      <c r="L10" t="s">
        <v>348</v>
      </c>
      <c r="M10">
        <v>4</v>
      </c>
      <c r="N10">
        <v>4</v>
      </c>
      <c r="O10">
        <v>7</v>
      </c>
      <c r="P10">
        <v>6</v>
      </c>
      <c r="Q10">
        <v>4</v>
      </c>
      <c r="R10">
        <v>6</v>
      </c>
      <c r="S10">
        <v>4</v>
      </c>
      <c r="T10">
        <v>6</v>
      </c>
      <c r="U10">
        <v>8</v>
      </c>
      <c r="V10">
        <v>7</v>
      </c>
      <c r="W10">
        <v>10</v>
      </c>
      <c r="X10">
        <v>8</v>
      </c>
      <c r="Y10">
        <v>5</v>
      </c>
      <c r="Z10">
        <v>2</v>
      </c>
      <c r="AA10">
        <v>2</v>
      </c>
      <c r="AB10">
        <v>2</v>
      </c>
      <c r="AC10">
        <v>2</v>
      </c>
      <c r="AD10">
        <v>2</v>
      </c>
      <c r="AE10">
        <v>2</v>
      </c>
      <c r="AF10">
        <v>2</v>
      </c>
      <c r="AG10">
        <v>4</v>
      </c>
      <c r="AH10">
        <v>8</v>
      </c>
      <c r="AI10">
        <v>9</v>
      </c>
      <c r="AJ10" t="e">
        <v>#N/A</v>
      </c>
      <c r="AK10" t="e">
        <v>#N/A</v>
      </c>
    </row>
    <row r="11" spans="1:37" x14ac:dyDescent="0.35">
      <c r="A11">
        <v>965</v>
      </c>
      <c r="B11">
        <v>6</v>
      </c>
      <c r="C11">
        <v>1</v>
      </c>
      <c r="D11">
        <v>2</v>
      </c>
      <c r="E11">
        <v>8</v>
      </c>
      <c r="F11" t="b">
        <v>0</v>
      </c>
      <c r="I11">
        <v>10</v>
      </c>
      <c r="J11">
        <v>22</v>
      </c>
      <c r="K11">
        <v>10</v>
      </c>
      <c r="L11" t="s">
        <v>350</v>
      </c>
      <c r="M11" t="e">
        <v>#N/A</v>
      </c>
      <c r="N11">
        <v>7</v>
      </c>
      <c r="O11">
        <v>11</v>
      </c>
      <c r="P11">
        <v>9</v>
      </c>
      <c r="Q11">
        <v>12</v>
      </c>
      <c r="R11">
        <v>9</v>
      </c>
      <c r="S11">
        <v>7</v>
      </c>
      <c r="T11">
        <v>7</v>
      </c>
      <c r="U11">
        <v>5</v>
      </c>
      <c r="V11">
        <v>3</v>
      </c>
      <c r="W11">
        <v>2</v>
      </c>
      <c r="X11">
        <v>2</v>
      </c>
      <c r="Y11">
        <v>2</v>
      </c>
      <c r="Z11">
        <v>3</v>
      </c>
      <c r="AA11">
        <v>4</v>
      </c>
      <c r="AB11">
        <v>3</v>
      </c>
      <c r="AC11">
        <v>4</v>
      </c>
      <c r="AD11">
        <v>4</v>
      </c>
      <c r="AE11">
        <v>6</v>
      </c>
      <c r="AF11">
        <v>8</v>
      </c>
      <c r="AG11">
        <v>10</v>
      </c>
      <c r="AH11">
        <v>9</v>
      </c>
      <c r="AI11">
        <v>10</v>
      </c>
      <c r="AJ11" t="e">
        <v>#N/A</v>
      </c>
      <c r="AK11" t="e">
        <v>#N/A</v>
      </c>
    </row>
    <row r="12" spans="1:37" x14ac:dyDescent="0.35">
      <c r="A12">
        <v>966</v>
      </c>
      <c r="B12">
        <v>17</v>
      </c>
      <c r="C12">
        <v>1</v>
      </c>
      <c r="D12">
        <v>3</v>
      </c>
      <c r="E12">
        <v>8</v>
      </c>
      <c r="F12" t="b">
        <v>0</v>
      </c>
      <c r="I12">
        <v>8</v>
      </c>
      <c r="J12">
        <v>22</v>
      </c>
      <c r="K12">
        <v>11</v>
      </c>
      <c r="L12" t="s">
        <v>346</v>
      </c>
      <c r="M12">
        <v>7</v>
      </c>
      <c r="N12">
        <v>15</v>
      </c>
      <c r="O12">
        <v>15</v>
      </c>
      <c r="P12">
        <v>12</v>
      </c>
      <c r="Q12">
        <v>11</v>
      </c>
      <c r="R12">
        <v>13</v>
      </c>
      <c r="S12">
        <v>10</v>
      </c>
      <c r="T12">
        <v>10</v>
      </c>
      <c r="U12">
        <v>9</v>
      </c>
      <c r="V12">
        <v>8</v>
      </c>
      <c r="W12">
        <v>5</v>
      </c>
      <c r="X12">
        <v>7</v>
      </c>
      <c r="Y12">
        <v>9</v>
      </c>
      <c r="Z12">
        <v>6</v>
      </c>
      <c r="AA12">
        <v>3</v>
      </c>
      <c r="AB12">
        <v>4</v>
      </c>
      <c r="AC12">
        <v>6</v>
      </c>
      <c r="AD12">
        <v>9</v>
      </c>
      <c r="AE12">
        <v>12</v>
      </c>
      <c r="AF12">
        <v>13</v>
      </c>
      <c r="AG12">
        <v>12</v>
      </c>
      <c r="AH12">
        <v>11</v>
      </c>
      <c r="AI12">
        <v>11</v>
      </c>
      <c r="AJ12" t="e">
        <v>#N/A</v>
      </c>
      <c r="AK12" t="e">
        <v>#N/A</v>
      </c>
    </row>
    <row r="13" spans="1:37" x14ac:dyDescent="0.35">
      <c r="A13">
        <v>967</v>
      </c>
      <c r="B13">
        <v>9</v>
      </c>
      <c r="C13">
        <v>1</v>
      </c>
      <c r="D13">
        <v>4</v>
      </c>
      <c r="E13">
        <v>8</v>
      </c>
      <c r="F13" t="b">
        <v>0</v>
      </c>
      <c r="I13">
        <v>17</v>
      </c>
      <c r="J13">
        <v>22</v>
      </c>
      <c r="K13">
        <v>12</v>
      </c>
      <c r="L13" t="s">
        <v>364</v>
      </c>
      <c r="M13">
        <v>1</v>
      </c>
      <c r="N13">
        <v>3</v>
      </c>
      <c r="O13">
        <v>8</v>
      </c>
      <c r="P13">
        <v>10</v>
      </c>
      <c r="Q13">
        <v>10</v>
      </c>
      <c r="R13">
        <v>8</v>
      </c>
      <c r="S13">
        <v>11</v>
      </c>
      <c r="T13">
        <v>9</v>
      </c>
      <c r="U13">
        <v>10</v>
      </c>
      <c r="V13">
        <v>10</v>
      </c>
      <c r="W13">
        <v>8</v>
      </c>
      <c r="X13">
        <v>10</v>
      </c>
      <c r="Y13">
        <v>8</v>
      </c>
      <c r="Z13">
        <v>9</v>
      </c>
      <c r="AA13">
        <v>10</v>
      </c>
      <c r="AB13">
        <v>12</v>
      </c>
      <c r="AC13">
        <v>11</v>
      </c>
      <c r="AD13">
        <v>12</v>
      </c>
      <c r="AE13">
        <v>11</v>
      </c>
      <c r="AF13">
        <v>12</v>
      </c>
      <c r="AG13">
        <v>13</v>
      </c>
      <c r="AH13">
        <v>13</v>
      </c>
      <c r="AI13">
        <v>12</v>
      </c>
      <c r="AJ13" t="e">
        <v>#N/A</v>
      </c>
      <c r="AK13" t="e">
        <v>#N/A</v>
      </c>
    </row>
    <row r="14" spans="1:37" x14ac:dyDescent="0.35">
      <c r="A14">
        <v>968</v>
      </c>
      <c r="B14">
        <v>2</v>
      </c>
      <c r="C14">
        <v>1</v>
      </c>
      <c r="D14">
        <v>5</v>
      </c>
      <c r="E14">
        <v>4</v>
      </c>
      <c r="F14" t="b">
        <v>0</v>
      </c>
      <c r="I14">
        <v>16</v>
      </c>
      <c r="J14">
        <v>22</v>
      </c>
      <c r="K14">
        <v>13</v>
      </c>
      <c r="L14" t="s">
        <v>362</v>
      </c>
      <c r="M14">
        <v>6</v>
      </c>
      <c r="N14">
        <v>8</v>
      </c>
      <c r="O14">
        <v>4</v>
      </c>
      <c r="P14">
        <v>3</v>
      </c>
      <c r="Q14">
        <v>2</v>
      </c>
      <c r="R14">
        <v>5</v>
      </c>
      <c r="S14">
        <v>6</v>
      </c>
      <c r="T14">
        <v>4</v>
      </c>
      <c r="U14">
        <v>4</v>
      </c>
      <c r="V14">
        <v>4</v>
      </c>
      <c r="W14">
        <v>7</v>
      </c>
      <c r="X14">
        <v>4</v>
      </c>
      <c r="Y14">
        <v>10</v>
      </c>
      <c r="Z14">
        <v>10</v>
      </c>
      <c r="AA14">
        <v>11</v>
      </c>
      <c r="AB14">
        <v>9</v>
      </c>
      <c r="AC14">
        <v>12</v>
      </c>
      <c r="AD14">
        <v>10</v>
      </c>
      <c r="AE14">
        <v>8</v>
      </c>
      <c r="AF14">
        <v>10</v>
      </c>
      <c r="AG14">
        <v>11</v>
      </c>
      <c r="AH14">
        <v>12</v>
      </c>
      <c r="AI14">
        <v>13</v>
      </c>
      <c r="AJ14" t="e">
        <v>#N/A</v>
      </c>
      <c r="AK14" t="e">
        <v>#N/A</v>
      </c>
    </row>
    <row r="15" spans="1:37" x14ac:dyDescent="0.35">
      <c r="A15">
        <v>969</v>
      </c>
      <c r="B15">
        <v>4</v>
      </c>
      <c r="C15">
        <v>1</v>
      </c>
      <c r="D15">
        <v>6</v>
      </c>
      <c r="E15">
        <v>4</v>
      </c>
      <c r="F15" t="b">
        <v>0</v>
      </c>
      <c r="I15">
        <v>14</v>
      </c>
      <c r="J15">
        <v>22</v>
      </c>
      <c r="K15">
        <v>14</v>
      </c>
      <c r="L15" t="s">
        <v>358</v>
      </c>
      <c r="M15" t="e">
        <v>#N/A</v>
      </c>
      <c r="N15">
        <v>11</v>
      </c>
      <c r="O15">
        <v>9</v>
      </c>
      <c r="P15">
        <v>11</v>
      </c>
      <c r="Q15">
        <v>9</v>
      </c>
      <c r="R15">
        <v>12</v>
      </c>
      <c r="S15">
        <v>13</v>
      </c>
      <c r="T15">
        <v>14</v>
      </c>
      <c r="U15">
        <v>14</v>
      </c>
      <c r="V15">
        <v>14</v>
      </c>
      <c r="W15">
        <v>14</v>
      </c>
      <c r="X15">
        <v>15</v>
      </c>
      <c r="Y15">
        <v>15</v>
      </c>
      <c r="Z15">
        <v>14</v>
      </c>
      <c r="AA15">
        <v>14</v>
      </c>
      <c r="AB15">
        <v>14</v>
      </c>
      <c r="AC15">
        <v>15</v>
      </c>
      <c r="AD15">
        <v>14</v>
      </c>
      <c r="AE15">
        <v>15</v>
      </c>
      <c r="AF15">
        <v>15</v>
      </c>
      <c r="AG15">
        <v>14</v>
      </c>
      <c r="AH15">
        <v>14</v>
      </c>
      <c r="AI15">
        <v>14</v>
      </c>
      <c r="AJ15" t="e">
        <v>#N/A</v>
      </c>
      <c r="AK15" t="e">
        <v>#N/A</v>
      </c>
    </row>
    <row r="16" spans="1:37" x14ac:dyDescent="0.35">
      <c r="A16">
        <v>970</v>
      </c>
      <c r="B16">
        <v>10</v>
      </c>
      <c r="C16">
        <v>1</v>
      </c>
      <c r="D16">
        <v>7</v>
      </c>
      <c r="E16">
        <v>4</v>
      </c>
      <c r="F16" t="b">
        <v>0</v>
      </c>
      <c r="I16">
        <v>1</v>
      </c>
      <c r="J16">
        <v>22</v>
      </c>
      <c r="K16">
        <v>15</v>
      </c>
      <c r="L16" t="s">
        <v>332</v>
      </c>
      <c r="M16" t="e">
        <v>#N/A</v>
      </c>
      <c r="N16">
        <v>10</v>
      </c>
      <c r="O16">
        <v>13</v>
      </c>
      <c r="P16">
        <v>15</v>
      </c>
      <c r="Q16">
        <v>15</v>
      </c>
      <c r="R16">
        <v>14</v>
      </c>
      <c r="S16">
        <v>15</v>
      </c>
      <c r="T16">
        <v>12</v>
      </c>
      <c r="U16">
        <v>12</v>
      </c>
      <c r="V16">
        <v>12</v>
      </c>
      <c r="W16">
        <v>13</v>
      </c>
      <c r="X16">
        <v>12</v>
      </c>
      <c r="Y16">
        <v>14</v>
      </c>
      <c r="Z16">
        <v>15</v>
      </c>
      <c r="AA16">
        <v>15</v>
      </c>
      <c r="AB16">
        <v>15</v>
      </c>
      <c r="AC16">
        <v>14</v>
      </c>
      <c r="AD16">
        <v>15</v>
      </c>
      <c r="AE16">
        <v>14</v>
      </c>
      <c r="AF16">
        <v>14</v>
      </c>
      <c r="AG16">
        <v>15</v>
      </c>
      <c r="AH16">
        <v>15</v>
      </c>
      <c r="AI16">
        <v>15</v>
      </c>
      <c r="AJ16" t="e">
        <v>#N/A</v>
      </c>
      <c r="AK16" t="e">
        <v>#N/A</v>
      </c>
    </row>
    <row r="17" spans="1:37" x14ac:dyDescent="0.35">
      <c r="A17">
        <v>971</v>
      </c>
      <c r="B17">
        <v>16</v>
      </c>
      <c r="C17">
        <v>1</v>
      </c>
      <c r="D17">
        <v>8</v>
      </c>
      <c r="E17">
        <v>4</v>
      </c>
      <c r="F17" t="b">
        <v>0</v>
      </c>
      <c r="I17">
        <v>3</v>
      </c>
      <c r="J17">
        <v>22</v>
      </c>
      <c r="K17">
        <v>16</v>
      </c>
      <c r="L17" t="s">
        <v>336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>
        <v>14</v>
      </c>
      <c r="T17">
        <v>15</v>
      </c>
      <c r="U17">
        <v>15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>
        <v>16</v>
      </c>
      <c r="AI17">
        <v>16</v>
      </c>
      <c r="AJ17" t="e">
        <v>#N/A</v>
      </c>
      <c r="AK17" t="e">
        <v>#N/A</v>
      </c>
    </row>
    <row r="18" spans="1:37" x14ac:dyDescent="0.35">
      <c r="A18">
        <v>972</v>
      </c>
      <c r="B18">
        <v>7</v>
      </c>
      <c r="C18">
        <v>1</v>
      </c>
      <c r="D18">
        <v>9</v>
      </c>
      <c r="E18">
        <v>4</v>
      </c>
      <c r="F18" t="b">
        <v>0</v>
      </c>
      <c r="I18">
        <v>15</v>
      </c>
      <c r="J18">
        <v>22</v>
      </c>
      <c r="K18">
        <v>17</v>
      </c>
      <c r="L18" t="s">
        <v>360</v>
      </c>
      <c r="M18" t="e">
        <v>#N/A</v>
      </c>
      <c r="N18">
        <v>16</v>
      </c>
      <c r="O18">
        <v>16</v>
      </c>
      <c r="P18">
        <v>16</v>
      </c>
      <c r="Q18">
        <v>17</v>
      </c>
      <c r="R18">
        <v>18</v>
      </c>
      <c r="S18">
        <v>18</v>
      </c>
      <c r="T18">
        <v>18</v>
      </c>
      <c r="U18">
        <v>18</v>
      </c>
      <c r="V18">
        <v>18</v>
      </c>
      <c r="W18">
        <v>18</v>
      </c>
      <c r="X18">
        <v>18</v>
      </c>
      <c r="Y18">
        <v>18</v>
      </c>
      <c r="Z18">
        <v>18</v>
      </c>
      <c r="AA18">
        <v>18</v>
      </c>
      <c r="AB18">
        <v>18</v>
      </c>
      <c r="AC18">
        <v>18</v>
      </c>
      <c r="AD18">
        <v>17</v>
      </c>
      <c r="AE18">
        <v>17</v>
      </c>
      <c r="AF18">
        <v>17</v>
      </c>
      <c r="AG18">
        <v>17</v>
      </c>
      <c r="AH18">
        <v>17</v>
      </c>
      <c r="AI18">
        <v>17</v>
      </c>
      <c r="AJ18" t="e">
        <v>#N/A</v>
      </c>
      <c r="AK18" t="e">
        <v>#N/A</v>
      </c>
    </row>
    <row r="19" spans="1:37" x14ac:dyDescent="0.35">
      <c r="A19">
        <v>973</v>
      </c>
      <c r="B19">
        <v>1</v>
      </c>
      <c r="C19">
        <v>1</v>
      </c>
      <c r="D19">
        <v>10</v>
      </c>
      <c r="E19">
        <v>0</v>
      </c>
      <c r="F19" t="b">
        <v>0</v>
      </c>
      <c r="I19">
        <v>11</v>
      </c>
      <c r="J19">
        <v>22</v>
      </c>
      <c r="K19">
        <v>18</v>
      </c>
      <c r="L19" t="s">
        <v>352</v>
      </c>
      <c r="M19">
        <v>8</v>
      </c>
      <c r="N19">
        <v>14</v>
      </c>
      <c r="O19">
        <v>14</v>
      </c>
      <c r="P19">
        <v>13</v>
      </c>
      <c r="Q19">
        <v>14</v>
      </c>
      <c r="R19">
        <v>15</v>
      </c>
      <c r="S19">
        <v>16</v>
      </c>
      <c r="T19">
        <v>16</v>
      </c>
      <c r="U19">
        <v>17</v>
      </c>
      <c r="V19">
        <v>17</v>
      </c>
      <c r="W19">
        <v>17</v>
      </c>
      <c r="X19">
        <v>17</v>
      </c>
      <c r="Y19">
        <v>17</v>
      </c>
      <c r="Z19">
        <v>17</v>
      </c>
      <c r="AA19">
        <v>17</v>
      </c>
      <c r="AB19">
        <v>17</v>
      </c>
      <c r="AC19">
        <v>17</v>
      </c>
      <c r="AD19">
        <v>18</v>
      </c>
      <c r="AE19">
        <v>18</v>
      </c>
      <c r="AF19">
        <v>18</v>
      </c>
      <c r="AG19">
        <v>18</v>
      </c>
      <c r="AH19">
        <v>18</v>
      </c>
      <c r="AI19">
        <v>18</v>
      </c>
      <c r="AJ19" t="e">
        <v>#N/A</v>
      </c>
      <c r="AK19" t="e">
        <v>#N/A</v>
      </c>
    </row>
    <row r="20" spans="1:37" x14ac:dyDescent="0.35">
      <c r="A20">
        <v>974</v>
      </c>
      <c r="B20">
        <v>14</v>
      </c>
      <c r="C20">
        <v>1</v>
      </c>
      <c r="D20">
        <v>11</v>
      </c>
      <c r="E20">
        <v>0</v>
      </c>
      <c r="F20" t="b">
        <v>0</v>
      </c>
    </row>
    <row r="21" spans="1:37" x14ac:dyDescent="0.35">
      <c r="A21">
        <v>975</v>
      </c>
      <c r="B21">
        <v>5</v>
      </c>
      <c r="C21">
        <v>1</v>
      </c>
      <c r="D21">
        <v>12</v>
      </c>
      <c r="E21">
        <v>0</v>
      </c>
      <c r="F21" t="b">
        <v>0</v>
      </c>
    </row>
    <row r="22" spans="1:37" x14ac:dyDescent="0.35">
      <c r="A22">
        <v>976</v>
      </c>
      <c r="B22">
        <v>13</v>
      </c>
      <c r="C22">
        <v>1</v>
      </c>
      <c r="D22">
        <v>13</v>
      </c>
      <c r="E22">
        <v>0</v>
      </c>
      <c r="F22" t="b">
        <v>0</v>
      </c>
    </row>
    <row r="23" spans="1:37" x14ac:dyDescent="0.35">
      <c r="A23">
        <v>977</v>
      </c>
      <c r="B23">
        <v>11</v>
      </c>
      <c r="C23">
        <v>1</v>
      </c>
      <c r="D23">
        <v>14</v>
      </c>
      <c r="E23">
        <v>0</v>
      </c>
      <c r="F23" t="b">
        <v>0</v>
      </c>
    </row>
    <row r="24" spans="1:37" x14ac:dyDescent="0.35">
      <c r="A24">
        <v>978</v>
      </c>
      <c r="B24">
        <v>8</v>
      </c>
      <c r="C24">
        <v>1</v>
      </c>
      <c r="D24">
        <v>15</v>
      </c>
      <c r="E24">
        <v>0</v>
      </c>
      <c r="F24" t="b">
        <v>0</v>
      </c>
    </row>
    <row r="25" spans="1:37" x14ac:dyDescent="0.35">
      <c r="A25">
        <v>979</v>
      </c>
      <c r="B25">
        <v>15</v>
      </c>
      <c r="C25">
        <v>1</v>
      </c>
      <c r="D25">
        <v>16</v>
      </c>
      <c r="E25">
        <v>0</v>
      </c>
      <c r="F25" t="b">
        <v>0</v>
      </c>
    </row>
    <row r="26" spans="1:37" x14ac:dyDescent="0.35">
      <c r="A26">
        <v>980</v>
      </c>
      <c r="B26">
        <v>12</v>
      </c>
      <c r="C26">
        <v>1</v>
      </c>
      <c r="D26">
        <v>17</v>
      </c>
      <c r="E26">
        <v>0</v>
      </c>
      <c r="F26" t="b">
        <v>0</v>
      </c>
    </row>
    <row r="27" spans="1:37" x14ac:dyDescent="0.35">
      <c r="A27">
        <v>981</v>
      </c>
      <c r="B27">
        <v>3</v>
      </c>
      <c r="C27">
        <v>1</v>
      </c>
      <c r="D27">
        <v>18</v>
      </c>
      <c r="E27">
        <v>0</v>
      </c>
      <c r="F27" t="b">
        <v>0</v>
      </c>
    </row>
    <row r="28" spans="1:37" x14ac:dyDescent="0.35">
      <c r="A28">
        <v>982</v>
      </c>
      <c r="B28">
        <v>18</v>
      </c>
      <c r="C28">
        <v>2</v>
      </c>
      <c r="D28">
        <v>1</v>
      </c>
      <c r="E28">
        <v>12</v>
      </c>
      <c r="F28" t="b">
        <v>0</v>
      </c>
    </row>
    <row r="29" spans="1:37" x14ac:dyDescent="0.35">
      <c r="A29">
        <v>983</v>
      </c>
      <c r="B29">
        <v>6</v>
      </c>
      <c r="C29">
        <v>2</v>
      </c>
      <c r="D29">
        <v>2</v>
      </c>
      <c r="E29">
        <v>12</v>
      </c>
      <c r="F29" t="b">
        <v>0</v>
      </c>
    </row>
    <row r="30" spans="1:37" x14ac:dyDescent="0.35">
      <c r="A30">
        <v>984</v>
      </c>
      <c r="B30">
        <v>2</v>
      </c>
      <c r="C30">
        <v>2</v>
      </c>
      <c r="D30">
        <v>3</v>
      </c>
      <c r="E30">
        <v>8</v>
      </c>
      <c r="F30" t="b">
        <v>0</v>
      </c>
    </row>
    <row r="31" spans="1:37" x14ac:dyDescent="0.35">
      <c r="A31">
        <v>985</v>
      </c>
      <c r="B31">
        <v>16</v>
      </c>
      <c r="C31">
        <v>2</v>
      </c>
      <c r="D31">
        <v>4</v>
      </c>
      <c r="E31">
        <v>8</v>
      </c>
      <c r="F31" t="b">
        <v>0</v>
      </c>
    </row>
    <row r="32" spans="1:37" x14ac:dyDescent="0.35">
      <c r="A32">
        <v>986</v>
      </c>
      <c r="B32">
        <v>4</v>
      </c>
      <c r="C32">
        <v>2</v>
      </c>
      <c r="D32">
        <v>5</v>
      </c>
      <c r="E32">
        <v>8</v>
      </c>
      <c r="F32" t="b">
        <v>0</v>
      </c>
    </row>
    <row r="33" spans="1:6" x14ac:dyDescent="0.35">
      <c r="A33">
        <v>987</v>
      </c>
      <c r="B33">
        <v>7</v>
      </c>
      <c r="C33">
        <v>2</v>
      </c>
      <c r="D33">
        <v>6</v>
      </c>
      <c r="E33">
        <v>8</v>
      </c>
      <c r="F33" t="b">
        <v>0</v>
      </c>
    </row>
    <row r="34" spans="1:6" x14ac:dyDescent="0.35">
      <c r="A34">
        <v>988</v>
      </c>
      <c r="B34">
        <v>9</v>
      </c>
      <c r="C34">
        <v>2</v>
      </c>
      <c r="D34">
        <v>7</v>
      </c>
      <c r="E34">
        <v>8</v>
      </c>
      <c r="F34" t="b">
        <v>0</v>
      </c>
    </row>
    <row r="35" spans="1:6" x14ac:dyDescent="0.35">
      <c r="A35">
        <v>989</v>
      </c>
      <c r="B35">
        <v>17</v>
      </c>
      <c r="C35">
        <v>2</v>
      </c>
      <c r="D35">
        <v>8</v>
      </c>
      <c r="E35">
        <v>8</v>
      </c>
      <c r="F35" t="b">
        <v>0</v>
      </c>
    </row>
    <row r="36" spans="1:6" x14ac:dyDescent="0.35">
      <c r="A36">
        <v>990</v>
      </c>
      <c r="B36">
        <v>14</v>
      </c>
      <c r="C36">
        <v>2</v>
      </c>
      <c r="D36">
        <v>9</v>
      </c>
      <c r="E36">
        <v>4</v>
      </c>
      <c r="F36" t="b">
        <v>0</v>
      </c>
    </row>
    <row r="37" spans="1:6" x14ac:dyDescent="0.35">
      <c r="A37">
        <v>991</v>
      </c>
      <c r="B37">
        <v>12</v>
      </c>
      <c r="C37">
        <v>2</v>
      </c>
      <c r="D37">
        <v>10</v>
      </c>
      <c r="E37">
        <v>4</v>
      </c>
      <c r="F37" t="b">
        <v>0</v>
      </c>
    </row>
    <row r="38" spans="1:6" x14ac:dyDescent="0.35">
      <c r="A38">
        <v>992</v>
      </c>
      <c r="B38">
        <v>10</v>
      </c>
      <c r="C38">
        <v>2</v>
      </c>
      <c r="D38">
        <v>11</v>
      </c>
      <c r="E38">
        <v>4</v>
      </c>
      <c r="F38" t="b">
        <v>0</v>
      </c>
    </row>
    <row r="39" spans="1:6" x14ac:dyDescent="0.35">
      <c r="A39">
        <v>993</v>
      </c>
      <c r="B39">
        <v>5</v>
      </c>
      <c r="C39">
        <v>2</v>
      </c>
      <c r="D39">
        <v>12</v>
      </c>
      <c r="E39">
        <v>0</v>
      </c>
      <c r="F39" t="b">
        <v>0</v>
      </c>
    </row>
    <row r="40" spans="1:6" x14ac:dyDescent="0.35">
      <c r="A40">
        <v>994</v>
      </c>
      <c r="B40">
        <v>1</v>
      </c>
      <c r="C40">
        <v>2</v>
      </c>
      <c r="D40">
        <v>13</v>
      </c>
      <c r="E40">
        <v>0</v>
      </c>
      <c r="F40" t="b">
        <v>0</v>
      </c>
    </row>
    <row r="41" spans="1:6" x14ac:dyDescent="0.35">
      <c r="A41">
        <v>995</v>
      </c>
      <c r="B41">
        <v>11</v>
      </c>
      <c r="C41">
        <v>2</v>
      </c>
      <c r="D41">
        <v>14</v>
      </c>
      <c r="E41">
        <v>0</v>
      </c>
      <c r="F41" t="b">
        <v>0</v>
      </c>
    </row>
    <row r="42" spans="1:6" x14ac:dyDescent="0.35">
      <c r="A42">
        <v>996</v>
      </c>
      <c r="B42">
        <v>8</v>
      </c>
      <c r="C42">
        <v>2</v>
      </c>
      <c r="D42">
        <v>15</v>
      </c>
      <c r="E42">
        <v>0</v>
      </c>
      <c r="F42" t="b">
        <v>0</v>
      </c>
    </row>
    <row r="43" spans="1:6" x14ac:dyDescent="0.35">
      <c r="A43">
        <v>997</v>
      </c>
      <c r="B43">
        <v>15</v>
      </c>
      <c r="C43">
        <v>2</v>
      </c>
      <c r="D43">
        <v>16</v>
      </c>
      <c r="E43">
        <v>0</v>
      </c>
      <c r="F43" t="b">
        <v>0</v>
      </c>
    </row>
    <row r="44" spans="1:6" x14ac:dyDescent="0.35">
      <c r="A44">
        <v>998</v>
      </c>
      <c r="B44">
        <v>13</v>
      </c>
      <c r="C44">
        <v>2</v>
      </c>
      <c r="D44">
        <v>17</v>
      </c>
      <c r="E44">
        <v>0</v>
      </c>
      <c r="F44" t="b">
        <v>0</v>
      </c>
    </row>
    <row r="45" spans="1:6" x14ac:dyDescent="0.35">
      <c r="A45">
        <v>999</v>
      </c>
      <c r="B45">
        <v>3</v>
      </c>
      <c r="C45">
        <v>2</v>
      </c>
      <c r="D45">
        <v>18</v>
      </c>
      <c r="E45">
        <v>0</v>
      </c>
      <c r="F45" t="b">
        <v>0</v>
      </c>
    </row>
    <row r="46" spans="1:6" x14ac:dyDescent="0.35">
      <c r="A46">
        <v>1000</v>
      </c>
      <c r="B46">
        <v>18</v>
      </c>
      <c r="C46">
        <v>3</v>
      </c>
      <c r="D46">
        <v>1</v>
      </c>
      <c r="E46">
        <v>12</v>
      </c>
      <c r="F46" t="b">
        <v>0</v>
      </c>
    </row>
    <row r="47" spans="1:6" x14ac:dyDescent="0.35">
      <c r="A47">
        <v>1001</v>
      </c>
      <c r="B47">
        <v>4</v>
      </c>
      <c r="C47">
        <v>3</v>
      </c>
      <c r="D47">
        <v>2</v>
      </c>
      <c r="E47">
        <v>12</v>
      </c>
      <c r="F47" t="b">
        <v>0</v>
      </c>
    </row>
    <row r="48" spans="1:6" x14ac:dyDescent="0.35">
      <c r="A48">
        <v>1002</v>
      </c>
      <c r="B48">
        <v>16</v>
      </c>
      <c r="C48">
        <v>3</v>
      </c>
      <c r="D48">
        <v>3</v>
      </c>
      <c r="E48">
        <v>12</v>
      </c>
      <c r="F48" t="b">
        <v>0</v>
      </c>
    </row>
    <row r="49" spans="1:6" x14ac:dyDescent="0.35">
      <c r="A49">
        <v>1003</v>
      </c>
      <c r="B49">
        <v>7</v>
      </c>
      <c r="C49">
        <v>3</v>
      </c>
      <c r="D49">
        <v>4</v>
      </c>
      <c r="E49">
        <v>12</v>
      </c>
      <c r="F49" t="b">
        <v>0</v>
      </c>
    </row>
    <row r="50" spans="1:6" x14ac:dyDescent="0.35">
      <c r="A50">
        <v>1004</v>
      </c>
      <c r="B50">
        <v>6</v>
      </c>
      <c r="C50">
        <v>3</v>
      </c>
      <c r="D50">
        <v>5</v>
      </c>
      <c r="E50">
        <v>12</v>
      </c>
      <c r="F50" t="b">
        <v>0</v>
      </c>
    </row>
    <row r="51" spans="1:6" x14ac:dyDescent="0.35">
      <c r="A51">
        <v>1005</v>
      </c>
      <c r="B51">
        <v>9</v>
      </c>
      <c r="C51">
        <v>3</v>
      </c>
      <c r="D51">
        <v>6</v>
      </c>
      <c r="E51">
        <v>12</v>
      </c>
      <c r="F51" t="b">
        <v>0</v>
      </c>
    </row>
    <row r="52" spans="1:6" x14ac:dyDescent="0.35">
      <c r="A52">
        <v>1006</v>
      </c>
      <c r="B52">
        <v>12</v>
      </c>
      <c r="C52">
        <v>3</v>
      </c>
      <c r="D52">
        <v>7</v>
      </c>
      <c r="E52">
        <v>8</v>
      </c>
      <c r="F52" t="b">
        <v>0</v>
      </c>
    </row>
    <row r="53" spans="1:6" x14ac:dyDescent="0.35">
      <c r="A53">
        <v>1007</v>
      </c>
      <c r="B53">
        <v>2</v>
      </c>
      <c r="C53">
        <v>3</v>
      </c>
      <c r="D53">
        <v>8</v>
      </c>
      <c r="E53">
        <v>8</v>
      </c>
      <c r="F53" t="b">
        <v>0</v>
      </c>
    </row>
    <row r="54" spans="1:6" x14ac:dyDescent="0.35">
      <c r="A54">
        <v>1008</v>
      </c>
      <c r="B54">
        <v>10</v>
      </c>
      <c r="C54">
        <v>3</v>
      </c>
      <c r="D54">
        <v>9</v>
      </c>
      <c r="E54">
        <v>8</v>
      </c>
      <c r="F54" t="b">
        <v>0</v>
      </c>
    </row>
    <row r="55" spans="1:6" x14ac:dyDescent="0.35">
      <c r="A55">
        <v>1009</v>
      </c>
      <c r="B55">
        <v>17</v>
      </c>
      <c r="C55">
        <v>3</v>
      </c>
      <c r="D55">
        <v>10</v>
      </c>
      <c r="E55">
        <v>8</v>
      </c>
      <c r="F55" t="b">
        <v>0</v>
      </c>
    </row>
    <row r="56" spans="1:6" x14ac:dyDescent="0.35">
      <c r="A56">
        <v>1010</v>
      </c>
      <c r="B56">
        <v>14</v>
      </c>
      <c r="C56">
        <v>3</v>
      </c>
      <c r="D56">
        <v>11</v>
      </c>
      <c r="E56">
        <v>4</v>
      </c>
      <c r="F56" t="b">
        <v>0</v>
      </c>
    </row>
    <row r="57" spans="1:6" x14ac:dyDescent="0.35">
      <c r="A57">
        <v>1011</v>
      </c>
      <c r="B57">
        <v>8</v>
      </c>
      <c r="C57">
        <v>3</v>
      </c>
      <c r="D57">
        <v>12</v>
      </c>
      <c r="E57">
        <v>4</v>
      </c>
      <c r="F57" t="b">
        <v>0</v>
      </c>
    </row>
    <row r="58" spans="1:6" x14ac:dyDescent="0.35">
      <c r="A58">
        <v>1012</v>
      </c>
      <c r="B58">
        <v>11</v>
      </c>
      <c r="C58">
        <v>3</v>
      </c>
      <c r="D58">
        <v>13</v>
      </c>
      <c r="E58">
        <v>4</v>
      </c>
      <c r="F58" t="b">
        <v>0</v>
      </c>
    </row>
    <row r="59" spans="1:6" x14ac:dyDescent="0.35">
      <c r="A59">
        <v>1013</v>
      </c>
      <c r="B59">
        <v>5</v>
      </c>
      <c r="C59">
        <v>3</v>
      </c>
      <c r="D59">
        <v>14</v>
      </c>
      <c r="E59">
        <v>0</v>
      </c>
      <c r="F59" t="b">
        <v>0</v>
      </c>
    </row>
    <row r="60" spans="1:6" x14ac:dyDescent="0.35">
      <c r="A60">
        <v>1014</v>
      </c>
      <c r="B60">
        <v>1</v>
      </c>
      <c r="C60">
        <v>3</v>
      </c>
      <c r="D60">
        <v>15</v>
      </c>
      <c r="E60">
        <v>0</v>
      </c>
      <c r="F60" t="b">
        <v>0</v>
      </c>
    </row>
    <row r="61" spans="1:6" x14ac:dyDescent="0.35">
      <c r="A61">
        <v>1015</v>
      </c>
      <c r="B61">
        <v>15</v>
      </c>
      <c r="C61">
        <v>3</v>
      </c>
      <c r="D61">
        <v>16</v>
      </c>
      <c r="E61">
        <v>0</v>
      </c>
      <c r="F61" t="b">
        <v>0</v>
      </c>
    </row>
    <row r="62" spans="1:6" x14ac:dyDescent="0.35">
      <c r="A62">
        <v>1016</v>
      </c>
      <c r="B62">
        <v>13</v>
      </c>
      <c r="C62">
        <v>3</v>
      </c>
      <c r="D62">
        <v>17</v>
      </c>
      <c r="E62">
        <v>0</v>
      </c>
      <c r="F62" t="b">
        <v>0</v>
      </c>
    </row>
    <row r="63" spans="1:6" x14ac:dyDescent="0.35">
      <c r="A63">
        <v>1017</v>
      </c>
      <c r="B63">
        <v>3</v>
      </c>
      <c r="C63">
        <v>3</v>
      </c>
      <c r="D63">
        <v>18</v>
      </c>
      <c r="E63">
        <v>0</v>
      </c>
      <c r="F63" t="b">
        <v>0</v>
      </c>
    </row>
    <row r="64" spans="1:6" x14ac:dyDescent="0.35">
      <c r="A64">
        <v>1018</v>
      </c>
      <c r="B64">
        <v>18</v>
      </c>
      <c r="C64">
        <v>4</v>
      </c>
      <c r="D64">
        <v>1</v>
      </c>
      <c r="E64">
        <v>16</v>
      </c>
      <c r="F64" t="b">
        <v>0</v>
      </c>
    </row>
    <row r="65" spans="1:6" x14ac:dyDescent="0.35">
      <c r="A65">
        <v>1019</v>
      </c>
      <c r="B65">
        <v>16</v>
      </c>
      <c r="C65">
        <v>4</v>
      </c>
      <c r="D65">
        <v>2</v>
      </c>
      <c r="E65">
        <v>16</v>
      </c>
      <c r="F65" t="b">
        <v>0</v>
      </c>
    </row>
    <row r="66" spans="1:6" x14ac:dyDescent="0.35">
      <c r="A66">
        <v>1020</v>
      </c>
      <c r="B66">
        <v>6</v>
      </c>
      <c r="C66">
        <v>4</v>
      </c>
      <c r="D66">
        <v>3</v>
      </c>
      <c r="E66">
        <v>16</v>
      </c>
      <c r="F66" t="b">
        <v>0</v>
      </c>
    </row>
    <row r="67" spans="1:6" x14ac:dyDescent="0.35">
      <c r="A67">
        <v>1021</v>
      </c>
      <c r="B67">
        <v>9</v>
      </c>
      <c r="C67">
        <v>4</v>
      </c>
      <c r="D67">
        <v>4</v>
      </c>
      <c r="E67">
        <v>16</v>
      </c>
      <c r="F67" t="b">
        <v>0</v>
      </c>
    </row>
    <row r="68" spans="1:6" x14ac:dyDescent="0.35">
      <c r="A68">
        <v>1022</v>
      </c>
      <c r="B68">
        <v>7</v>
      </c>
      <c r="C68">
        <v>4</v>
      </c>
      <c r="D68">
        <v>5</v>
      </c>
      <c r="E68">
        <v>16</v>
      </c>
      <c r="F68" t="b">
        <v>0</v>
      </c>
    </row>
    <row r="69" spans="1:6" x14ac:dyDescent="0.35">
      <c r="A69">
        <v>1023</v>
      </c>
      <c r="B69">
        <v>2</v>
      </c>
      <c r="C69">
        <v>4</v>
      </c>
      <c r="D69">
        <v>6</v>
      </c>
      <c r="E69">
        <v>12</v>
      </c>
      <c r="F69" t="b">
        <v>0</v>
      </c>
    </row>
    <row r="70" spans="1:6" x14ac:dyDescent="0.35">
      <c r="A70">
        <v>1024</v>
      </c>
      <c r="B70">
        <v>4</v>
      </c>
      <c r="C70">
        <v>4</v>
      </c>
      <c r="D70">
        <v>7</v>
      </c>
      <c r="E70">
        <v>12</v>
      </c>
      <c r="F70" t="b">
        <v>0</v>
      </c>
    </row>
    <row r="71" spans="1:6" x14ac:dyDescent="0.35">
      <c r="A71">
        <v>1025</v>
      </c>
      <c r="B71">
        <v>12</v>
      </c>
      <c r="C71">
        <v>4</v>
      </c>
      <c r="D71">
        <v>8</v>
      </c>
      <c r="E71">
        <v>8</v>
      </c>
      <c r="F71" t="b">
        <v>0</v>
      </c>
    </row>
    <row r="72" spans="1:6" x14ac:dyDescent="0.35">
      <c r="A72">
        <v>1026</v>
      </c>
      <c r="B72">
        <v>14</v>
      </c>
      <c r="C72">
        <v>4</v>
      </c>
      <c r="D72">
        <v>9</v>
      </c>
      <c r="E72">
        <v>8</v>
      </c>
      <c r="F72" t="b">
        <v>0</v>
      </c>
    </row>
    <row r="73" spans="1:6" x14ac:dyDescent="0.35">
      <c r="A73">
        <v>1027</v>
      </c>
      <c r="B73">
        <v>17</v>
      </c>
      <c r="C73">
        <v>4</v>
      </c>
      <c r="D73">
        <v>10</v>
      </c>
      <c r="E73">
        <v>8</v>
      </c>
      <c r="F73" t="b">
        <v>0</v>
      </c>
    </row>
    <row r="74" spans="1:6" x14ac:dyDescent="0.35">
      <c r="A74">
        <v>1028</v>
      </c>
      <c r="B74">
        <v>8</v>
      </c>
      <c r="C74">
        <v>4</v>
      </c>
      <c r="D74">
        <v>11</v>
      </c>
      <c r="E74">
        <v>8</v>
      </c>
      <c r="F74" t="b">
        <v>0</v>
      </c>
    </row>
    <row r="75" spans="1:6" x14ac:dyDescent="0.35">
      <c r="A75">
        <v>1029</v>
      </c>
      <c r="B75">
        <v>10</v>
      </c>
      <c r="C75">
        <v>4</v>
      </c>
      <c r="D75">
        <v>12</v>
      </c>
      <c r="E75">
        <v>8</v>
      </c>
      <c r="F75" t="b">
        <v>0</v>
      </c>
    </row>
    <row r="76" spans="1:6" x14ac:dyDescent="0.35">
      <c r="A76">
        <v>1030</v>
      </c>
      <c r="B76">
        <v>5</v>
      </c>
      <c r="C76">
        <v>4</v>
      </c>
      <c r="D76">
        <v>13</v>
      </c>
      <c r="E76">
        <v>4</v>
      </c>
      <c r="F76" t="b">
        <v>0</v>
      </c>
    </row>
    <row r="77" spans="1:6" x14ac:dyDescent="0.35">
      <c r="A77">
        <v>1031</v>
      </c>
      <c r="B77">
        <v>11</v>
      </c>
      <c r="C77">
        <v>4</v>
      </c>
      <c r="D77">
        <v>14</v>
      </c>
      <c r="E77">
        <v>4</v>
      </c>
      <c r="F77" t="b">
        <v>0</v>
      </c>
    </row>
    <row r="78" spans="1:6" x14ac:dyDescent="0.35">
      <c r="A78">
        <v>1032</v>
      </c>
      <c r="B78">
        <v>1</v>
      </c>
      <c r="C78">
        <v>4</v>
      </c>
      <c r="D78">
        <v>15</v>
      </c>
      <c r="E78">
        <v>0</v>
      </c>
      <c r="F78" t="b">
        <v>0</v>
      </c>
    </row>
    <row r="79" spans="1:6" x14ac:dyDescent="0.35">
      <c r="A79">
        <v>1033</v>
      </c>
      <c r="B79">
        <v>13</v>
      </c>
      <c r="C79">
        <v>4</v>
      </c>
      <c r="D79">
        <v>16</v>
      </c>
      <c r="E79">
        <v>0</v>
      </c>
      <c r="F79" t="b">
        <v>0</v>
      </c>
    </row>
    <row r="80" spans="1:6" x14ac:dyDescent="0.35">
      <c r="A80">
        <v>1034</v>
      </c>
      <c r="B80">
        <v>15</v>
      </c>
      <c r="C80">
        <v>4</v>
      </c>
      <c r="D80">
        <v>17</v>
      </c>
      <c r="E80">
        <v>0</v>
      </c>
      <c r="F80" t="b">
        <v>0</v>
      </c>
    </row>
    <row r="81" spans="1:6" x14ac:dyDescent="0.35">
      <c r="A81">
        <v>1035</v>
      </c>
      <c r="B81">
        <v>3</v>
      </c>
      <c r="C81">
        <v>4</v>
      </c>
      <c r="D81">
        <v>18</v>
      </c>
      <c r="E81">
        <v>0</v>
      </c>
      <c r="F81" t="b">
        <v>0</v>
      </c>
    </row>
    <row r="82" spans="1:6" x14ac:dyDescent="0.35">
      <c r="A82">
        <v>1054</v>
      </c>
      <c r="B82">
        <v>18</v>
      </c>
      <c r="C82">
        <v>5</v>
      </c>
      <c r="D82">
        <v>1</v>
      </c>
      <c r="E82">
        <v>20</v>
      </c>
      <c r="F82" t="b">
        <v>0</v>
      </c>
    </row>
    <row r="83" spans="1:6" x14ac:dyDescent="0.35">
      <c r="A83">
        <v>1055</v>
      </c>
      <c r="B83">
        <v>7</v>
      </c>
      <c r="C83">
        <v>5</v>
      </c>
      <c r="D83">
        <v>2</v>
      </c>
      <c r="E83">
        <v>20</v>
      </c>
      <c r="F83" t="b">
        <v>0</v>
      </c>
    </row>
    <row r="84" spans="1:6" x14ac:dyDescent="0.35">
      <c r="A84">
        <v>1056</v>
      </c>
      <c r="B84">
        <v>2</v>
      </c>
      <c r="C84">
        <v>5</v>
      </c>
      <c r="D84">
        <v>3</v>
      </c>
      <c r="E84">
        <v>16</v>
      </c>
      <c r="F84" t="b">
        <v>0</v>
      </c>
    </row>
    <row r="85" spans="1:6" x14ac:dyDescent="0.35">
      <c r="A85">
        <v>1057</v>
      </c>
      <c r="B85">
        <v>6</v>
      </c>
      <c r="C85">
        <v>5</v>
      </c>
      <c r="D85">
        <v>4</v>
      </c>
      <c r="E85">
        <v>16</v>
      </c>
      <c r="F85" t="b">
        <v>0</v>
      </c>
    </row>
    <row r="86" spans="1:6" x14ac:dyDescent="0.35">
      <c r="A86">
        <v>1058</v>
      </c>
      <c r="B86">
        <v>16</v>
      </c>
      <c r="C86">
        <v>5</v>
      </c>
      <c r="D86">
        <v>5</v>
      </c>
      <c r="E86">
        <v>16</v>
      </c>
      <c r="F86" t="b">
        <v>0</v>
      </c>
    </row>
    <row r="87" spans="1:6" x14ac:dyDescent="0.35">
      <c r="A87">
        <v>1059</v>
      </c>
      <c r="B87">
        <v>9</v>
      </c>
      <c r="C87">
        <v>5</v>
      </c>
      <c r="D87">
        <v>6</v>
      </c>
      <c r="E87">
        <v>16</v>
      </c>
      <c r="F87" t="b">
        <v>0</v>
      </c>
    </row>
    <row r="88" spans="1:6" x14ac:dyDescent="0.35">
      <c r="A88">
        <v>1060</v>
      </c>
      <c r="B88">
        <v>4</v>
      </c>
      <c r="C88">
        <v>5</v>
      </c>
      <c r="D88">
        <v>7</v>
      </c>
      <c r="E88">
        <v>12</v>
      </c>
      <c r="F88" t="b">
        <v>0</v>
      </c>
    </row>
    <row r="89" spans="1:6" x14ac:dyDescent="0.35">
      <c r="A89">
        <v>1061</v>
      </c>
      <c r="B89">
        <v>17</v>
      </c>
      <c r="C89">
        <v>5</v>
      </c>
      <c r="D89">
        <v>8</v>
      </c>
      <c r="E89">
        <v>12</v>
      </c>
      <c r="F89" t="b">
        <v>0</v>
      </c>
    </row>
    <row r="90" spans="1:6" x14ac:dyDescent="0.35">
      <c r="A90">
        <v>1062</v>
      </c>
      <c r="B90">
        <v>10</v>
      </c>
      <c r="C90">
        <v>5</v>
      </c>
      <c r="D90">
        <v>9</v>
      </c>
      <c r="E90">
        <v>12</v>
      </c>
      <c r="F90" t="b">
        <v>0</v>
      </c>
    </row>
    <row r="91" spans="1:6" x14ac:dyDescent="0.35">
      <c r="A91">
        <v>1063</v>
      </c>
      <c r="B91">
        <v>5</v>
      </c>
      <c r="C91">
        <v>5</v>
      </c>
      <c r="D91">
        <v>10</v>
      </c>
      <c r="E91">
        <v>8</v>
      </c>
      <c r="F91" t="b">
        <v>0</v>
      </c>
    </row>
    <row r="92" spans="1:6" x14ac:dyDescent="0.35">
      <c r="A92">
        <v>1064</v>
      </c>
      <c r="B92">
        <v>12</v>
      </c>
      <c r="C92">
        <v>5</v>
      </c>
      <c r="D92">
        <v>11</v>
      </c>
      <c r="E92">
        <v>8</v>
      </c>
      <c r="F92" t="b">
        <v>0</v>
      </c>
    </row>
    <row r="93" spans="1:6" x14ac:dyDescent="0.35">
      <c r="A93">
        <v>1065</v>
      </c>
      <c r="B93">
        <v>14</v>
      </c>
      <c r="C93">
        <v>5</v>
      </c>
      <c r="D93">
        <v>12</v>
      </c>
      <c r="E93">
        <v>8</v>
      </c>
      <c r="F93" t="b">
        <v>0</v>
      </c>
    </row>
    <row r="94" spans="1:6" x14ac:dyDescent="0.35">
      <c r="A94">
        <v>1066</v>
      </c>
      <c r="B94">
        <v>8</v>
      </c>
      <c r="C94">
        <v>5</v>
      </c>
      <c r="D94">
        <v>13</v>
      </c>
      <c r="E94">
        <v>8</v>
      </c>
      <c r="F94" t="b">
        <v>0</v>
      </c>
    </row>
    <row r="95" spans="1:6" x14ac:dyDescent="0.35">
      <c r="A95">
        <v>1067</v>
      </c>
      <c r="B95">
        <v>1</v>
      </c>
      <c r="C95">
        <v>5</v>
      </c>
      <c r="D95">
        <v>14</v>
      </c>
      <c r="E95">
        <v>4</v>
      </c>
      <c r="F95" t="b">
        <v>0</v>
      </c>
    </row>
    <row r="96" spans="1:6" x14ac:dyDescent="0.35">
      <c r="A96">
        <v>1068</v>
      </c>
      <c r="B96">
        <v>11</v>
      </c>
      <c r="C96">
        <v>5</v>
      </c>
      <c r="D96">
        <v>15</v>
      </c>
      <c r="E96">
        <v>4</v>
      </c>
      <c r="F96" t="b">
        <v>0</v>
      </c>
    </row>
    <row r="97" spans="1:6" x14ac:dyDescent="0.35">
      <c r="A97">
        <v>1069</v>
      </c>
      <c r="B97">
        <v>3</v>
      </c>
      <c r="C97">
        <v>5</v>
      </c>
      <c r="D97">
        <v>16</v>
      </c>
      <c r="E97">
        <v>4</v>
      </c>
      <c r="F97" t="b">
        <v>0</v>
      </c>
    </row>
    <row r="98" spans="1:6" x14ac:dyDescent="0.35">
      <c r="A98">
        <v>1070</v>
      </c>
      <c r="B98">
        <v>13</v>
      </c>
      <c r="C98">
        <v>5</v>
      </c>
      <c r="D98">
        <v>17</v>
      </c>
      <c r="E98">
        <v>0</v>
      </c>
      <c r="F98" t="b">
        <v>0</v>
      </c>
    </row>
    <row r="99" spans="1:6" x14ac:dyDescent="0.35">
      <c r="A99">
        <v>1071</v>
      </c>
      <c r="B99">
        <v>15</v>
      </c>
      <c r="C99">
        <v>5</v>
      </c>
      <c r="D99">
        <v>18</v>
      </c>
      <c r="E99">
        <v>0</v>
      </c>
      <c r="F99" t="b">
        <v>0</v>
      </c>
    </row>
    <row r="100" spans="1:6" x14ac:dyDescent="0.35">
      <c r="A100">
        <v>1072</v>
      </c>
      <c r="B100">
        <v>7</v>
      </c>
      <c r="C100">
        <v>6</v>
      </c>
      <c r="D100">
        <v>1</v>
      </c>
      <c r="E100">
        <v>24</v>
      </c>
      <c r="F100" t="b">
        <v>0</v>
      </c>
    </row>
    <row r="101" spans="1:6" x14ac:dyDescent="0.35">
      <c r="A101">
        <v>1073</v>
      </c>
      <c r="B101">
        <v>6</v>
      </c>
      <c r="C101">
        <v>6</v>
      </c>
      <c r="D101">
        <v>2</v>
      </c>
      <c r="E101">
        <v>20</v>
      </c>
      <c r="F101" t="b">
        <v>0</v>
      </c>
    </row>
    <row r="102" spans="1:6" x14ac:dyDescent="0.35">
      <c r="A102">
        <v>1074</v>
      </c>
      <c r="B102">
        <v>18</v>
      </c>
      <c r="C102">
        <v>6</v>
      </c>
      <c r="D102">
        <v>3</v>
      </c>
      <c r="E102">
        <v>20</v>
      </c>
      <c r="F102" t="b">
        <v>0</v>
      </c>
    </row>
    <row r="103" spans="1:6" x14ac:dyDescent="0.35">
      <c r="A103">
        <v>1075</v>
      </c>
      <c r="B103">
        <v>9</v>
      </c>
      <c r="C103">
        <v>6</v>
      </c>
      <c r="D103">
        <v>4</v>
      </c>
      <c r="E103">
        <v>20</v>
      </c>
      <c r="F103" t="b">
        <v>0</v>
      </c>
    </row>
    <row r="104" spans="1:6" x14ac:dyDescent="0.35">
      <c r="A104">
        <v>1076</v>
      </c>
      <c r="B104">
        <v>2</v>
      </c>
      <c r="C104">
        <v>6</v>
      </c>
      <c r="D104">
        <v>5</v>
      </c>
      <c r="E104">
        <v>16</v>
      </c>
      <c r="F104" t="b">
        <v>0</v>
      </c>
    </row>
    <row r="105" spans="1:6" x14ac:dyDescent="0.35">
      <c r="A105">
        <v>1077</v>
      </c>
      <c r="B105">
        <v>16</v>
      </c>
      <c r="C105">
        <v>6</v>
      </c>
      <c r="D105">
        <v>6</v>
      </c>
      <c r="E105">
        <v>16</v>
      </c>
      <c r="F105" t="b">
        <v>0</v>
      </c>
    </row>
    <row r="106" spans="1:6" x14ac:dyDescent="0.35">
      <c r="A106">
        <v>1078</v>
      </c>
      <c r="B106">
        <v>10</v>
      </c>
      <c r="C106">
        <v>6</v>
      </c>
      <c r="D106">
        <v>7</v>
      </c>
      <c r="E106">
        <v>16</v>
      </c>
      <c r="F106" t="b">
        <v>0</v>
      </c>
    </row>
    <row r="107" spans="1:6" x14ac:dyDescent="0.35">
      <c r="A107">
        <v>1079</v>
      </c>
      <c r="B107">
        <v>12</v>
      </c>
      <c r="C107">
        <v>6</v>
      </c>
      <c r="D107">
        <v>8</v>
      </c>
      <c r="E107">
        <v>12</v>
      </c>
      <c r="F107" t="b">
        <v>0</v>
      </c>
    </row>
    <row r="108" spans="1:6" x14ac:dyDescent="0.35">
      <c r="A108">
        <v>1080</v>
      </c>
      <c r="B108">
        <v>4</v>
      </c>
      <c r="C108">
        <v>6</v>
      </c>
      <c r="D108">
        <v>9</v>
      </c>
      <c r="E108">
        <v>12</v>
      </c>
      <c r="F108" t="b">
        <v>0</v>
      </c>
    </row>
    <row r="109" spans="1:6" x14ac:dyDescent="0.35">
      <c r="A109">
        <v>1081</v>
      </c>
      <c r="B109">
        <v>8</v>
      </c>
      <c r="C109">
        <v>6</v>
      </c>
      <c r="D109">
        <v>10</v>
      </c>
      <c r="E109">
        <v>12</v>
      </c>
      <c r="F109" t="b">
        <v>0</v>
      </c>
    </row>
    <row r="110" spans="1:6" x14ac:dyDescent="0.35">
      <c r="A110">
        <v>1082</v>
      </c>
      <c r="B110">
        <v>17</v>
      </c>
      <c r="C110">
        <v>6</v>
      </c>
      <c r="D110">
        <v>11</v>
      </c>
      <c r="E110">
        <v>12</v>
      </c>
      <c r="F110" t="b">
        <v>0</v>
      </c>
    </row>
    <row r="111" spans="1:6" x14ac:dyDescent="0.35">
      <c r="A111">
        <v>1083</v>
      </c>
      <c r="B111">
        <v>5</v>
      </c>
      <c r="C111">
        <v>6</v>
      </c>
      <c r="D111">
        <v>12</v>
      </c>
      <c r="E111">
        <v>8</v>
      </c>
      <c r="F111" t="b">
        <v>0</v>
      </c>
    </row>
    <row r="112" spans="1:6" x14ac:dyDescent="0.35">
      <c r="A112">
        <v>1084</v>
      </c>
      <c r="B112">
        <v>14</v>
      </c>
      <c r="C112">
        <v>6</v>
      </c>
      <c r="D112">
        <v>13</v>
      </c>
      <c r="E112">
        <v>8</v>
      </c>
      <c r="F112" t="b">
        <v>0</v>
      </c>
    </row>
    <row r="113" spans="1:6" x14ac:dyDescent="0.35">
      <c r="A113">
        <v>1085</v>
      </c>
      <c r="B113">
        <v>3</v>
      </c>
      <c r="C113">
        <v>6</v>
      </c>
      <c r="D113">
        <v>14</v>
      </c>
      <c r="E113">
        <v>8</v>
      </c>
      <c r="F113" t="b">
        <v>0</v>
      </c>
    </row>
    <row r="114" spans="1:6" x14ac:dyDescent="0.35">
      <c r="A114">
        <v>1086</v>
      </c>
      <c r="B114">
        <v>1</v>
      </c>
      <c r="C114">
        <v>6</v>
      </c>
      <c r="D114">
        <v>15</v>
      </c>
      <c r="E114">
        <v>4</v>
      </c>
      <c r="F114" t="b">
        <v>0</v>
      </c>
    </row>
    <row r="115" spans="1:6" x14ac:dyDescent="0.35">
      <c r="A115">
        <v>1087</v>
      </c>
      <c r="B115">
        <v>11</v>
      </c>
      <c r="C115">
        <v>6</v>
      </c>
      <c r="D115">
        <v>16</v>
      </c>
      <c r="E115">
        <v>4</v>
      </c>
      <c r="F115" t="b">
        <v>0</v>
      </c>
    </row>
    <row r="116" spans="1:6" x14ac:dyDescent="0.35">
      <c r="A116">
        <v>1088</v>
      </c>
      <c r="B116">
        <v>13</v>
      </c>
      <c r="C116">
        <v>6</v>
      </c>
      <c r="D116">
        <v>17</v>
      </c>
      <c r="E116">
        <v>4</v>
      </c>
      <c r="F116" t="b">
        <v>0</v>
      </c>
    </row>
    <row r="117" spans="1:6" x14ac:dyDescent="0.35">
      <c r="A117">
        <v>1089</v>
      </c>
      <c r="B117">
        <v>15</v>
      </c>
      <c r="C117">
        <v>6</v>
      </c>
      <c r="D117">
        <v>18</v>
      </c>
      <c r="E117">
        <v>0</v>
      </c>
      <c r="F117" t="b">
        <v>0</v>
      </c>
    </row>
    <row r="118" spans="1:6" x14ac:dyDescent="0.35">
      <c r="A118">
        <v>1090</v>
      </c>
      <c r="B118">
        <v>7</v>
      </c>
      <c r="C118">
        <v>7</v>
      </c>
      <c r="D118">
        <v>1</v>
      </c>
      <c r="E118">
        <v>28</v>
      </c>
      <c r="F118" t="b">
        <v>0</v>
      </c>
    </row>
    <row r="119" spans="1:6" x14ac:dyDescent="0.35">
      <c r="A119">
        <v>1091</v>
      </c>
      <c r="B119">
        <v>6</v>
      </c>
      <c r="C119">
        <v>7</v>
      </c>
      <c r="D119">
        <v>2</v>
      </c>
      <c r="E119">
        <v>24</v>
      </c>
      <c r="F119" t="b">
        <v>0</v>
      </c>
    </row>
    <row r="120" spans="1:6" x14ac:dyDescent="0.35">
      <c r="A120">
        <v>1092</v>
      </c>
      <c r="B120">
        <v>18</v>
      </c>
      <c r="C120">
        <v>7</v>
      </c>
      <c r="D120">
        <v>3</v>
      </c>
      <c r="E120">
        <v>24</v>
      </c>
      <c r="F120" t="b">
        <v>0</v>
      </c>
    </row>
    <row r="121" spans="1:6" x14ac:dyDescent="0.35">
      <c r="A121">
        <v>1093</v>
      </c>
      <c r="B121">
        <v>16</v>
      </c>
      <c r="C121">
        <v>7</v>
      </c>
      <c r="D121">
        <v>4</v>
      </c>
      <c r="E121">
        <v>20</v>
      </c>
      <c r="F121" t="b">
        <v>0</v>
      </c>
    </row>
    <row r="122" spans="1:6" x14ac:dyDescent="0.35">
      <c r="A122">
        <v>1094</v>
      </c>
      <c r="B122">
        <v>2</v>
      </c>
      <c r="C122">
        <v>7</v>
      </c>
      <c r="D122">
        <v>5</v>
      </c>
      <c r="E122">
        <v>20</v>
      </c>
      <c r="F122" t="b">
        <v>0</v>
      </c>
    </row>
    <row r="123" spans="1:6" x14ac:dyDescent="0.35">
      <c r="A123">
        <v>1095</v>
      </c>
      <c r="B123">
        <v>9</v>
      </c>
      <c r="C123">
        <v>7</v>
      </c>
      <c r="D123">
        <v>6</v>
      </c>
      <c r="E123">
        <v>20</v>
      </c>
      <c r="F123" t="b">
        <v>0</v>
      </c>
    </row>
    <row r="124" spans="1:6" x14ac:dyDescent="0.35">
      <c r="A124">
        <v>1096</v>
      </c>
      <c r="B124">
        <v>10</v>
      </c>
      <c r="C124">
        <v>7</v>
      </c>
      <c r="D124">
        <v>7</v>
      </c>
      <c r="E124">
        <v>18</v>
      </c>
      <c r="F124" t="b">
        <v>0</v>
      </c>
    </row>
    <row r="125" spans="1:6" x14ac:dyDescent="0.35">
      <c r="A125">
        <v>1097</v>
      </c>
      <c r="B125">
        <v>4</v>
      </c>
      <c r="C125">
        <v>7</v>
      </c>
      <c r="D125">
        <v>8</v>
      </c>
      <c r="E125">
        <v>16</v>
      </c>
      <c r="F125" t="b">
        <v>0</v>
      </c>
    </row>
    <row r="126" spans="1:6" x14ac:dyDescent="0.35">
      <c r="A126">
        <v>1098</v>
      </c>
      <c r="B126">
        <v>17</v>
      </c>
      <c r="C126">
        <v>7</v>
      </c>
      <c r="D126">
        <v>9</v>
      </c>
      <c r="E126">
        <v>16</v>
      </c>
      <c r="F126" t="b">
        <v>0</v>
      </c>
    </row>
    <row r="127" spans="1:6" x14ac:dyDescent="0.35">
      <c r="A127">
        <v>1099</v>
      </c>
      <c r="B127">
        <v>8</v>
      </c>
      <c r="C127">
        <v>7</v>
      </c>
      <c r="D127">
        <v>10</v>
      </c>
      <c r="E127">
        <v>14</v>
      </c>
      <c r="F127" t="b">
        <v>0</v>
      </c>
    </row>
    <row r="128" spans="1:6" x14ac:dyDescent="0.35">
      <c r="A128">
        <v>1100</v>
      </c>
      <c r="B128">
        <v>12</v>
      </c>
      <c r="C128">
        <v>7</v>
      </c>
      <c r="D128">
        <v>11</v>
      </c>
      <c r="E128">
        <v>12</v>
      </c>
      <c r="F128" t="b">
        <v>0</v>
      </c>
    </row>
    <row r="129" spans="1:6" x14ac:dyDescent="0.35">
      <c r="A129">
        <v>1101</v>
      </c>
      <c r="B129">
        <v>1</v>
      </c>
      <c r="C129">
        <v>7</v>
      </c>
      <c r="D129">
        <v>12</v>
      </c>
      <c r="E129">
        <v>8</v>
      </c>
      <c r="F129" t="b">
        <v>0</v>
      </c>
    </row>
    <row r="130" spans="1:6" x14ac:dyDescent="0.35">
      <c r="A130">
        <v>1102</v>
      </c>
      <c r="B130">
        <v>5</v>
      </c>
      <c r="C130">
        <v>7</v>
      </c>
      <c r="D130">
        <v>13</v>
      </c>
      <c r="E130">
        <v>8</v>
      </c>
      <c r="F130" t="b">
        <v>0</v>
      </c>
    </row>
    <row r="131" spans="1:6" x14ac:dyDescent="0.35">
      <c r="A131">
        <v>1103</v>
      </c>
      <c r="B131">
        <v>14</v>
      </c>
      <c r="C131">
        <v>7</v>
      </c>
      <c r="D131">
        <v>14</v>
      </c>
      <c r="E131">
        <v>8</v>
      </c>
      <c r="F131" t="b">
        <v>0</v>
      </c>
    </row>
    <row r="132" spans="1:6" x14ac:dyDescent="0.35">
      <c r="A132">
        <v>1104</v>
      </c>
      <c r="B132">
        <v>3</v>
      </c>
      <c r="C132">
        <v>7</v>
      </c>
      <c r="D132">
        <v>15</v>
      </c>
      <c r="E132">
        <v>8</v>
      </c>
      <c r="F132" t="b">
        <v>0</v>
      </c>
    </row>
    <row r="133" spans="1:6" x14ac:dyDescent="0.35">
      <c r="A133">
        <v>1105</v>
      </c>
      <c r="B133">
        <v>11</v>
      </c>
      <c r="C133">
        <v>7</v>
      </c>
      <c r="D133">
        <v>16</v>
      </c>
      <c r="E133">
        <v>4</v>
      </c>
      <c r="F133" t="b">
        <v>0</v>
      </c>
    </row>
    <row r="134" spans="1:6" x14ac:dyDescent="0.35">
      <c r="A134">
        <v>1106</v>
      </c>
      <c r="B134">
        <v>13</v>
      </c>
      <c r="C134">
        <v>7</v>
      </c>
      <c r="D134">
        <v>17</v>
      </c>
      <c r="E134">
        <v>4</v>
      </c>
      <c r="F134" t="b">
        <v>0</v>
      </c>
    </row>
    <row r="135" spans="1:6" x14ac:dyDescent="0.35">
      <c r="A135">
        <v>1107</v>
      </c>
      <c r="B135">
        <v>15</v>
      </c>
      <c r="C135">
        <v>7</v>
      </c>
      <c r="D135">
        <v>18</v>
      </c>
      <c r="E135">
        <v>0</v>
      </c>
      <c r="F135" t="b">
        <v>0</v>
      </c>
    </row>
    <row r="136" spans="1:6" x14ac:dyDescent="0.35">
      <c r="A136">
        <v>1108</v>
      </c>
      <c r="B136">
        <v>6</v>
      </c>
      <c r="C136">
        <v>8</v>
      </c>
      <c r="D136">
        <v>1</v>
      </c>
      <c r="E136">
        <v>28</v>
      </c>
      <c r="F136" t="b">
        <v>0</v>
      </c>
    </row>
    <row r="137" spans="1:6" x14ac:dyDescent="0.35">
      <c r="A137">
        <v>1109</v>
      </c>
      <c r="B137">
        <v>7</v>
      </c>
      <c r="C137">
        <v>8</v>
      </c>
      <c r="D137">
        <v>2</v>
      </c>
      <c r="E137">
        <v>28</v>
      </c>
      <c r="F137" t="b">
        <v>0</v>
      </c>
    </row>
    <row r="138" spans="1:6" x14ac:dyDescent="0.35">
      <c r="A138">
        <v>1110</v>
      </c>
      <c r="B138">
        <v>18</v>
      </c>
      <c r="C138">
        <v>8</v>
      </c>
      <c r="D138">
        <v>3</v>
      </c>
      <c r="E138">
        <v>24</v>
      </c>
      <c r="F138" t="b">
        <v>0</v>
      </c>
    </row>
    <row r="139" spans="1:6" x14ac:dyDescent="0.35">
      <c r="A139">
        <v>1111</v>
      </c>
      <c r="B139">
        <v>16</v>
      </c>
      <c r="C139">
        <v>8</v>
      </c>
      <c r="D139">
        <v>4</v>
      </c>
      <c r="E139">
        <v>24</v>
      </c>
      <c r="F139" t="b">
        <v>0</v>
      </c>
    </row>
    <row r="140" spans="1:6" x14ac:dyDescent="0.35">
      <c r="A140">
        <v>1112</v>
      </c>
      <c r="B140">
        <v>10</v>
      </c>
      <c r="C140">
        <v>8</v>
      </c>
      <c r="D140">
        <v>5</v>
      </c>
      <c r="E140">
        <v>22</v>
      </c>
      <c r="F140" t="b">
        <v>0</v>
      </c>
    </row>
    <row r="141" spans="1:6" x14ac:dyDescent="0.35">
      <c r="A141">
        <v>1113</v>
      </c>
      <c r="B141">
        <v>4</v>
      </c>
      <c r="C141">
        <v>8</v>
      </c>
      <c r="D141">
        <v>6</v>
      </c>
      <c r="E141">
        <v>20</v>
      </c>
      <c r="F141" t="b">
        <v>0</v>
      </c>
    </row>
    <row r="142" spans="1:6" x14ac:dyDescent="0.35">
      <c r="A142">
        <v>1114</v>
      </c>
      <c r="B142">
        <v>2</v>
      </c>
      <c r="C142">
        <v>8</v>
      </c>
      <c r="D142">
        <v>7</v>
      </c>
      <c r="E142">
        <v>20</v>
      </c>
      <c r="F142" t="b">
        <v>0</v>
      </c>
    </row>
    <row r="143" spans="1:6" x14ac:dyDescent="0.35">
      <c r="A143">
        <v>1115</v>
      </c>
      <c r="B143">
        <v>9</v>
      </c>
      <c r="C143">
        <v>8</v>
      </c>
      <c r="D143">
        <v>8</v>
      </c>
      <c r="E143">
        <v>20</v>
      </c>
      <c r="F143" t="b">
        <v>0</v>
      </c>
    </row>
    <row r="144" spans="1:6" x14ac:dyDescent="0.35">
      <c r="A144">
        <v>1116</v>
      </c>
      <c r="B144">
        <v>8</v>
      </c>
      <c r="C144">
        <v>8</v>
      </c>
      <c r="D144">
        <v>9</v>
      </c>
      <c r="E144">
        <v>18</v>
      </c>
      <c r="F144" t="b">
        <v>0</v>
      </c>
    </row>
    <row r="145" spans="1:6" x14ac:dyDescent="0.35">
      <c r="A145">
        <v>1117</v>
      </c>
      <c r="B145">
        <v>17</v>
      </c>
      <c r="C145">
        <v>8</v>
      </c>
      <c r="D145">
        <v>10</v>
      </c>
      <c r="E145">
        <v>16</v>
      </c>
      <c r="F145" t="b">
        <v>0</v>
      </c>
    </row>
    <row r="146" spans="1:6" x14ac:dyDescent="0.35">
      <c r="A146">
        <v>1118</v>
      </c>
      <c r="B146">
        <v>12</v>
      </c>
      <c r="C146">
        <v>8</v>
      </c>
      <c r="D146">
        <v>11</v>
      </c>
      <c r="E146">
        <v>12</v>
      </c>
      <c r="F146" t="b">
        <v>0</v>
      </c>
    </row>
    <row r="147" spans="1:6" x14ac:dyDescent="0.35">
      <c r="A147">
        <v>1119</v>
      </c>
      <c r="B147">
        <v>1</v>
      </c>
      <c r="C147">
        <v>8</v>
      </c>
      <c r="D147">
        <v>12</v>
      </c>
      <c r="E147">
        <v>12</v>
      </c>
      <c r="F147" t="b">
        <v>0</v>
      </c>
    </row>
    <row r="148" spans="1:6" x14ac:dyDescent="0.35">
      <c r="A148">
        <v>1120</v>
      </c>
      <c r="B148">
        <v>5</v>
      </c>
      <c r="C148">
        <v>8</v>
      </c>
      <c r="D148">
        <v>13</v>
      </c>
      <c r="E148">
        <v>12</v>
      </c>
      <c r="F148" t="b">
        <v>0</v>
      </c>
    </row>
    <row r="149" spans="1:6" x14ac:dyDescent="0.35">
      <c r="A149">
        <v>1121</v>
      </c>
      <c r="B149">
        <v>14</v>
      </c>
      <c r="C149">
        <v>8</v>
      </c>
      <c r="D149">
        <v>14</v>
      </c>
      <c r="E149">
        <v>12</v>
      </c>
      <c r="F149" t="b">
        <v>0</v>
      </c>
    </row>
    <row r="150" spans="1:6" x14ac:dyDescent="0.35">
      <c r="A150">
        <v>1122</v>
      </c>
      <c r="B150">
        <v>3</v>
      </c>
      <c r="C150">
        <v>8</v>
      </c>
      <c r="D150">
        <v>15</v>
      </c>
      <c r="E150">
        <v>8</v>
      </c>
      <c r="F150" t="b">
        <v>0</v>
      </c>
    </row>
    <row r="151" spans="1:6" x14ac:dyDescent="0.35">
      <c r="A151">
        <v>1123</v>
      </c>
      <c r="B151">
        <v>13</v>
      </c>
      <c r="C151">
        <v>8</v>
      </c>
      <c r="D151">
        <v>16</v>
      </c>
      <c r="E151">
        <v>8</v>
      </c>
      <c r="F151" t="b">
        <v>0</v>
      </c>
    </row>
    <row r="152" spans="1:6" x14ac:dyDescent="0.35">
      <c r="A152">
        <v>1124</v>
      </c>
      <c r="B152">
        <v>11</v>
      </c>
      <c r="C152">
        <v>8</v>
      </c>
      <c r="D152">
        <v>17</v>
      </c>
      <c r="E152">
        <v>4</v>
      </c>
      <c r="F152" t="b">
        <v>0</v>
      </c>
    </row>
    <row r="153" spans="1:6" x14ac:dyDescent="0.35">
      <c r="A153">
        <v>1125</v>
      </c>
      <c r="B153">
        <v>15</v>
      </c>
      <c r="C153">
        <v>8</v>
      </c>
      <c r="D153">
        <v>18</v>
      </c>
      <c r="E153">
        <v>0</v>
      </c>
      <c r="F153" t="b">
        <v>0</v>
      </c>
    </row>
    <row r="154" spans="1:6" x14ac:dyDescent="0.35">
      <c r="A154">
        <v>1126</v>
      </c>
      <c r="B154">
        <v>6</v>
      </c>
      <c r="C154">
        <v>9</v>
      </c>
      <c r="D154">
        <v>1</v>
      </c>
      <c r="E154">
        <v>32</v>
      </c>
      <c r="F154" t="b">
        <v>0</v>
      </c>
    </row>
    <row r="155" spans="1:6" x14ac:dyDescent="0.35">
      <c r="A155">
        <v>1127</v>
      </c>
      <c r="B155">
        <v>7</v>
      </c>
      <c r="C155">
        <v>9</v>
      </c>
      <c r="D155">
        <v>2</v>
      </c>
      <c r="E155">
        <v>28</v>
      </c>
      <c r="F155" t="b">
        <v>0</v>
      </c>
    </row>
    <row r="156" spans="1:6" x14ac:dyDescent="0.35">
      <c r="A156">
        <v>1128</v>
      </c>
      <c r="B156">
        <v>10</v>
      </c>
      <c r="C156">
        <v>9</v>
      </c>
      <c r="D156">
        <v>3</v>
      </c>
      <c r="E156">
        <v>26</v>
      </c>
      <c r="F156" t="b">
        <v>0</v>
      </c>
    </row>
    <row r="157" spans="1:6" x14ac:dyDescent="0.35">
      <c r="A157">
        <v>1129</v>
      </c>
      <c r="B157">
        <v>16</v>
      </c>
      <c r="C157">
        <v>9</v>
      </c>
      <c r="D157">
        <v>4</v>
      </c>
      <c r="E157">
        <v>24</v>
      </c>
      <c r="F157" t="b">
        <v>0</v>
      </c>
    </row>
    <row r="158" spans="1:6" x14ac:dyDescent="0.35">
      <c r="A158">
        <v>1130</v>
      </c>
      <c r="B158">
        <v>18</v>
      </c>
      <c r="C158">
        <v>9</v>
      </c>
      <c r="D158">
        <v>5</v>
      </c>
      <c r="E158">
        <v>24</v>
      </c>
      <c r="F158" t="b">
        <v>0</v>
      </c>
    </row>
    <row r="159" spans="1:6" x14ac:dyDescent="0.35">
      <c r="A159">
        <v>1131</v>
      </c>
      <c r="B159">
        <v>2</v>
      </c>
      <c r="C159">
        <v>9</v>
      </c>
      <c r="D159">
        <v>6</v>
      </c>
      <c r="E159">
        <v>24</v>
      </c>
      <c r="F159" t="b">
        <v>0</v>
      </c>
    </row>
    <row r="160" spans="1:6" x14ac:dyDescent="0.35">
      <c r="A160">
        <v>1132</v>
      </c>
      <c r="B160">
        <v>9</v>
      </c>
      <c r="C160">
        <v>9</v>
      </c>
      <c r="D160">
        <v>7</v>
      </c>
      <c r="E160">
        <v>24</v>
      </c>
      <c r="F160" t="b">
        <v>0</v>
      </c>
    </row>
    <row r="161" spans="1:6" x14ac:dyDescent="0.35">
      <c r="A161">
        <v>1133</v>
      </c>
      <c r="B161">
        <v>8</v>
      </c>
      <c r="C161">
        <v>9</v>
      </c>
      <c r="D161">
        <v>8</v>
      </c>
      <c r="E161">
        <v>22</v>
      </c>
      <c r="F161" t="b">
        <v>0</v>
      </c>
    </row>
    <row r="162" spans="1:6" x14ac:dyDescent="0.35">
      <c r="A162">
        <v>1134</v>
      </c>
      <c r="B162">
        <v>4</v>
      </c>
      <c r="C162">
        <v>9</v>
      </c>
      <c r="D162">
        <v>9</v>
      </c>
      <c r="E162">
        <v>20</v>
      </c>
      <c r="F162" t="b">
        <v>0</v>
      </c>
    </row>
    <row r="163" spans="1:6" x14ac:dyDescent="0.35">
      <c r="A163">
        <v>1135</v>
      </c>
      <c r="B163">
        <v>17</v>
      </c>
      <c r="C163">
        <v>9</v>
      </c>
      <c r="D163">
        <v>10</v>
      </c>
      <c r="E163">
        <v>20</v>
      </c>
      <c r="F163" t="b">
        <v>0</v>
      </c>
    </row>
    <row r="164" spans="1:6" x14ac:dyDescent="0.35">
      <c r="A164">
        <v>1136</v>
      </c>
      <c r="B164">
        <v>12</v>
      </c>
      <c r="C164">
        <v>9</v>
      </c>
      <c r="D164">
        <v>11</v>
      </c>
      <c r="E164">
        <v>16</v>
      </c>
      <c r="F164" t="b">
        <v>0</v>
      </c>
    </row>
    <row r="165" spans="1:6" x14ac:dyDescent="0.35">
      <c r="A165">
        <v>1137</v>
      </c>
      <c r="B165">
        <v>1</v>
      </c>
      <c r="C165">
        <v>9</v>
      </c>
      <c r="D165">
        <v>12</v>
      </c>
      <c r="E165">
        <v>14</v>
      </c>
      <c r="F165" t="b">
        <v>0</v>
      </c>
    </row>
    <row r="166" spans="1:6" x14ac:dyDescent="0.35">
      <c r="A166">
        <v>1138</v>
      </c>
      <c r="B166">
        <v>5</v>
      </c>
      <c r="C166">
        <v>9</v>
      </c>
      <c r="D166">
        <v>13</v>
      </c>
      <c r="E166">
        <v>14</v>
      </c>
      <c r="F166" t="b">
        <v>0</v>
      </c>
    </row>
    <row r="167" spans="1:6" x14ac:dyDescent="0.35">
      <c r="A167">
        <v>1139</v>
      </c>
      <c r="B167">
        <v>14</v>
      </c>
      <c r="C167">
        <v>9</v>
      </c>
      <c r="D167">
        <v>14</v>
      </c>
      <c r="E167">
        <v>12</v>
      </c>
      <c r="F167" t="b">
        <v>0</v>
      </c>
    </row>
    <row r="168" spans="1:6" x14ac:dyDescent="0.35">
      <c r="A168">
        <v>1140</v>
      </c>
      <c r="B168">
        <v>13</v>
      </c>
      <c r="C168">
        <v>9</v>
      </c>
      <c r="D168">
        <v>15</v>
      </c>
      <c r="E168">
        <v>12</v>
      </c>
      <c r="F168" t="b">
        <v>0</v>
      </c>
    </row>
    <row r="169" spans="1:6" x14ac:dyDescent="0.35">
      <c r="A169">
        <v>1141</v>
      </c>
      <c r="B169">
        <v>3</v>
      </c>
      <c r="C169">
        <v>9</v>
      </c>
      <c r="D169">
        <v>16</v>
      </c>
      <c r="E169">
        <v>8</v>
      </c>
      <c r="F169" t="b">
        <v>0</v>
      </c>
    </row>
    <row r="170" spans="1:6" x14ac:dyDescent="0.35">
      <c r="A170">
        <v>1142</v>
      </c>
      <c r="B170">
        <v>11</v>
      </c>
      <c r="C170">
        <v>9</v>
      </c>
      <c r="D170">
        <v>17</v>
      </c>
      <c r="E170">
        <v>4</v>
      </c>
      <c r="F170" t="b">
        <v>0</v>
      </c>
    </row>
    <row r="171" spans="1:6" x14ac:dyDescent="0.35">
      <c r="A171">
        <v>1143</v>
      </c>
      <c r="B171">
        <v>15</v>
      </c>
      <c r="C171">
        <v>9</v>
      </c>
      <c r="D171">
        <v>18</v>
      </c>
      <c r="E171">
        <v>0</v>
      </c>
      <c r="F171" t="b">
        <v>0</v>
      </c>
    </row>
    <row r="172" spans="1:6" x14ac:dyDescent="0.35">
      <c r="A172">
        <v>1144</v>
      </c>
      <c r="B172">
        <v>6</v>
      </c>
      <c r="C172">
        <v>10</v>
      </c>
      <c r="D172">
        <v>1</v>
      </c>
      <c r="E172">
        <v>36</v>
      </c>
      <c r="F172" t="b">
        <v>0</v>
      </c>
    </row>
    <row r="173" spans="1:6" x14ac:dyDescent="0.35">
      <c r="A173">
        <v>1145</v>
      </c>
      <c r="B173">
        <v>10</v>
      </c>
      <c r="C173">
        <v>10</v>
      </c>
      <c r="D173">
        <v>2</v>
      </c>
      <c r="E173">
        <v>30</v>
      </c>
      <c r="F173" t="b">
        <v>0</v>
      </c>
    </row>
    <row r="174" spans="1:6" x14ac:dyDescent="0.35">
      <c r="A174">
        <v>1146</v>
      </c>
      <c r="B174">
        <v>7</v>
      </c>
      <c r="C174">
        <v>10</v>
      </c>
      <c r="D174">
        <v>3</v>
      </c>
      <c r="E174">
        <v>28</v>
      </c>
      <c r="F174" t="b">
        <v>0</v>
      </c>
    </row>
    <row r="175" spans="1:6" x14ac:dyDescent="0.35">
      <c r="A175">
        <v>1147</v>
      </c>
      <c r="B175">
        <v>2</v>
      </c>
      <c r="C175">
        <v>10</v>
      </c>
      <c r="D175">
        <v>4</v>
      </c>
      <c r="E175">
        <v>28</v>
      </c>
      <c r="F175" t="b">
        <v>0</v>
      </c>
    </row>
    <row r="176" spans="1:6" x14ac:dyDescent="0.35">
      <c r="A176">
        <v>1148</v>
      </c>
      <c r="B176">
        <v>8</v>
      </c>
      <c r="C176">
        <v>10</v>
      </c>
      <c r="D176">
        <v>5</v>
      </c>
      <c r="E176">
        <v>26</v>
      </c>
      <c r="F176" t="b">
        <v>0</v>
      </c>
    </row>
    <row r="177" spans="1:6" x14ac:dyDescent="0.35">
      <c r="A177">
        <v>1149</v>
      </c>
      <c r="B177">
        <v>18</v>
      </c>
      <c r="C177">
        <v>10</v>
      </c>
      <c r="D177">
        <v>6</v>
      </c>
      <c r="E177">
        <v>24</v>
      </c>
      <c r="F177" t="b">
        <v>0</v>
      </c>
    </row>
    <row r="178" spans="1:6" x14ac:dyDescent="0.35">
      <c r="A178">
        <v>1150</v>
      </c>
      <c r="B178">
        <v>16</v>
      </c>
      <c r="C178">
        <v>10</v>
      </c>
      <c r="D178">
        <v>7</v>
      </c>
      <c r="E178">
        <v>24</v>
      </c>
      <c r="F178" t="b">
        <v>0</v>
      </c>
    </row>
    <row r="179" spans="1:6" x14ac:dyDescent="0.35">
      <c r="A179">
        <v>1151</v>
      </c>
      <c r="B179">
        <v>17</v>
      </c>
      <c r="C179">
        <v>10</v>
      </c>
      <c r="D179">
        <v>8</v>
      </c>
      <c r="E179">
        <v>24</v>
      </c>
      <c r="F179" t="b">
        <v>0</v>
      </c>
    </row>
    <row r="180" spans="1:6" x14ac:dyDescent="0.35">
      <c r="A180">
        <v>1152</v>
      </c>
      <c r="B180">
        <v>4</v>
      </c>
      <c r="C180">
        <v>10</v>
      </c>
      <c r="D180">
        <v>9</v>
      </c>
      <c r="E180">
        <v>24</v>
      </c>
      <c r="F180" t="b">
        <v>0</v>
      </c>
    </row>
    <row r="181" spans="1:6" x14ac:dyDescent="0.35">
      <c r="A181">
        <v>1153</v>
      </c>
      <c r="B181">
        <v>9</v>
      </c>
      <c r="C181">
        <v>10</v>
      </c>
      <c r="D181">
        <v>10</v>
      </c>
      <c r="E181">
        <v>24</v>
      </c>
      <c r="F181" t="b">
        <v>0</v>
      </c>
    </row>
    <row r="182" spans="1:6" x14ac:dyDescent="0.35">
      <c r="A182">
        <v>1154</v>
      </c>
      <c r="B182">
        <v>12</v>
      </c>
      <c r="C182">
        <v>10</v>
      </c>
      <c r="D182">
        <v>11</v>
      </c>
      <c r="E182">
        <v>20</v>
      </c>
      <c r="F182" t="b">
        <v>0</v>
      </c>
    </row>
    <row r="183" spans="1:6" x14ac:dyDescent="0.35">
      <c r="A183">
        <v>1155</v>
      </c>
      <c r="B183">
        <v>5</v>
      </c>
      <c r="C183">
        <v>10</v>
      </c>
      <c r="D183">
        <v>12</v>
      </c>
      <c r="E183">
        <v>18</v>
      </c>
      <c r="F183" t="b">
        <v>0</v>
      </c>
    </row>
    <row r="184" spans="1:6" x14ac:dyDescent="0.35">
      <c r="A184">
        <v>1156</v>
      </c>
      <c r="B184">
        <v>1</v>
      </c>
      <c r="C184">
        <v>10</v>
      </c>
      <c r="D184">
        <v>13</v>
      </c>
      <c r="E184">
        <v>14</v>
      </c>
      <c r="F184" t="b">
        <v>0</v>
      </c>
    </row>
    <row r="185" spans="1:6" x14ac:dyDescent="0.35">
      <c r="A185">
        <v>1157</v>
      </c>
      <c r="B185">
        <v>14</v>
      </c>
      <c r="C185">
        <v>10</v>
      </c>
      <c r="D185">
        <v>14</v>
      </c>
      <c r="E185">
        <v>12</v>
      </c>
      <c r="F185" t="b">
        <v>0</v>
      </c>
    </row>
    <row r="186" spans="1:6" x14ac:dyDescent="0.35">
      <c r="A186">
        <v>1158</v>
      </c>
      <c r="B186">
        <v>13</v>
      </c>
      <c r="C186">
        <v>10</v>
      </c>
      <c r="D186">
        <v>15</v>
      </c>
      <c r="E186">
        <v>12</v>
      </c>
      <c r="F186" t="b">
        <v>0</v>
      </c>
    </row>
    <row r="187" spans="1:6" x14ac:dyDescent="0.35">
      <c r="A187">
        <v>1159</v>
      </c>
      <c r="B187">
        <v>3</v>
      </c>
      <c r="C187">
        <v>10</v>
      </c>
      <c r="D187">
        <v>16</v>
      </c>
      <c r="E187">
        <v>12</v>
      </c>
      <c r="F187" t="b">
        <v>0</v>
      </c>
    </row>
    <row r="188" spans="1:6" x14ac:dyDescent="0.35">
      <c r="A188">
        <v>1160</v>
      </c>
      <c r="B188">
        <v>11</v>
      </c>
      <c r="C188">
        <v>10</v>
      </c>
      <c r="D188">
        <v>17</v>
      </c>
      <c r="E188">
        <v>4</v>
      </c>
      <c r="F188" t="b">
        <v>0</v>
      </c>
    </row>
    <row r="189" spans="1:6" x14ac:dyDescent="0.35">
      <c r="A189">
        <v>1161</v>
      </c>
      <c r="B189">
        <v>15</v>
      </c>
      <c r="C189">
        <v>10</v>
      </c>
      <c r="D189">
        <v>18</v>
      </c>
      <c r="E189">
        <v>0</v>
      </c>
      <c r="F189" t="b">
        <v>0</v>
      </c>
    </row>
    <row r="190" spans="1:6" x14ac:dyDescent="0.35">
      <c r="A190">
        <v>1162</v>
      </c>
      <c r="B190">
        <v>6</v>
      </c>
      <c r="C190">
        <v>11</v>
      </c>
      <c r="D190">
        <v>1</v>
      </c>
      <c r="E190">
        <v>40</v>
      </c>
      <c r="F190" t="b">
        <v>0</v>
      </c>
    </row>
    <row r="191" spans="1:6" x14ac:dyDescent="0.35">
      <c r="A191">
        <v>1163</v>
      </c>
      <c r="B191">
        <v>10</v>
      </c>
      <c r="C191">
        <v>11</v>
      </c>
      <c r="D191">
        <v>2</v>
      </c>
      <c r="E191">
        <v>34</v>
      </c>
      <c r="F191" t="b">
        <v>0</v>
      </c>
    </row>
    <row r="192" spans="1:6" x14ac:dyDescent="0.35">
      <c r="A192">
        <v>1164</v>
      </c>
      <c r="B192">
        <v>2</v>
      </c>
      <c r="C192">
        <v>11</v>
      </c>
      <c r="D192">
        <v>3</v>
      </c>
      <c r="E192">
        <v>32</v>
      </c>
      <c r="F192" t="b">
        <v>0</v>
      </c>
    </row>
    <row r="193" spans="1:6" x14ac:dyDescent="0.35">
      <c r="A193">
        <v>1165</v>
      </c>
      <c r="B193">
        <v>16</v>
      </c>
      <c r="C193">
        <v>11</v>
      </c>
      <c r="D193">
        <v>4</v>
      </c>
      <c r="E193">
        <v>28</v>
      </c>
      <c r="F193" t="b">
        <v>0</v>
      </c>
    </row>
    <row r="194" spans="1:6" x14ac:dyDescent="0.35">
      <c r="A194">
        <v>1166</v>
      </c>
      <c r="B194">
        <v>18</v>
      </c>
      <c r="C194">
        <v>11</v>
      </c>
      <c r="D194">
        <v>5</v>
      </c>
      <c r="E194">
        <v>28</v>
      </c>
      <c r="F194" t="b">
        <v>0</v>
      </c>
    </row>
    <row r="195" spans="1:6" x14ac:dyDescent="0.35">
      <c r="A195">
        <v>1167</v>
      </c>
      <c r="B195">
        <v>7</v>
      </c>
      <c r="C195">
        <v>11</v>
      </c>
      <c r="D195">
        <v>6</v>
      </c>
      <c r="E195">
        <v>28</v>
      </c>
      <c r="F195" t="b">
        <v>0</v>
      </c>
    </row>
    <row r="196" spans="1:6" x14ac:dyDescent="0.35">
      <c r="A196">
        <v>1168</v>
      </c>
      <c r="B196">
        <v>8</v>
      </c>
      <c r="C196">
        <v>11</v>
      </c>
      <c r="D196">
        <v>7</v>
      </c>
      <c r="E196">
        <v>28</v>
      </c>
      <c r="F196" t="b">
        <v>0</v>
      </c>
    </row>
    <row r="197" spans="1:6" x14ac:dyDescent="0.35">
      <c r="A197">
        <v>1169</v>
      </c>
      <c r="B197">
        <v>9</v>
      </c>
      <c r="C197">
        <v>11</v>
      </c>
      <c r="D197">
        <v>8</v>
      </c>
      <c r="E197">
        <v>28</v>
      </c>
      <c r="F197" t="b">
        <v>0</v>
      </c>
    </row>
    <row r="198" spans="1:6" x14ac:dyDescent="0.35">
      <c r="A198">
        <v>1170</v>
      </c>
      <c r="B198">
        <v>4</v>
      </c>
      <c r="C198">
        <v>11</v>
      </c>
      <c r="D198">
        <v>9</v>
      </c>
      <c r="E198">
        <v>26</v>
      </c>
      <c r="F198" t="b">
        <v>0</v>
      </c>
    </row>
    <row r="199" spans="1:6" x14ac:dyDescent="0.35">
      <c r="A199">
        <v>1171</v>
      </c>
      <c r="B199">
        <v>17</v>
      </c>
      <c r="C199">
        <v>11</v>
      </c>
      <c r="D199">
        <v>10</v>
      </c>
      <c r="E199">
        <v>24</v>
      </c>
      <c r="F199" t="b">
        <v>0</v>
      </c>
    </row>
    <row r="200" spans="1:6" x14ac:dyDescent="0.35">
      <c r="A200">
        <v>1172</v>
      </c>
      <c r="B200">
        <v>12</v>
      </c>
      <c r="C200">
        <v>11</v>
      </c>
      <c r="D200">
        <v>11</v>
      </c>
      <c r="E200">
        <v>20</v>
      </c>
      <c r="F200" t="b">
        <v>0</v>
      </c>
    </row>
    <row r="201" spans="1:6" x14ac:dyDescent="0.35">
      <c r="A201">
        <v>1173</v>
      </c>
      <c r="B201">
        <v>1</v>
      </c>
      <c r="C201">
        <v>11</v>
      </c>
      <c r="D201">
        <v>12</v>
      </c>
      <c r="E201">
        <v>18</v>
      </c>
      <c r="F201" t="b">
        <v>0</v>
      </c>
    </row>
    <row r="202" spans="1:6" x14ac:dyDescent="0.35">
      <c r="A202">
        <v>1174</v>
      </c>
      <c r="B202">
        <v>5</v>
      </c>
      <c r="C202">
        <v>11</v>
      </c>
      <c r="D202">
        <v>13</v>
      </c>
      <c r="E202">
        <v>18</v>
      </c>
      <c r="F202" t="b">
        <v>0</v>
      </c>
    </row>
    <row r="203" spans="1:6" x14ac:dyDescent="0.35">
      <c r="A203">
        <v>1175</v>
      </c>
      <c r="B203">
        <v>13</v>
      </c>
      <c r="C203">
        <v>11</v>
      </c>
      <c r="D203">
        <v>14</v>
      </c>
      <c r="E203">
        <v>16</v>
      </c>
      <c r="F203" t="b">
        <v>0</v>
      </c>
    </row>
    <row r="204" spans="1:6" x14ac:dyDescent="0.35">
      <c r="A204">
        <v>1176</v>
      </c>
      <c r="B204">
        <v>14</v>
      </c>
      <c r="C204">
        <v>11</v>
      </c>
      <c r="D204">
        <v>15</v>
      </c>
      <c r="E204">
        <v>12</v>
      </c>
      <c r="F204" t="b">
        <v>0</v>
      </c>
    </row>
    <row r="205" spans="1:6" x14ac:dyDescent="0.35">
      <c r="A205">
        <v>1177</v>
      </c>
      <c r="B205">
        <v>3</v>
      </c>
      <c r="C205">
        <v>11</v>
      </c>
      <c r="D205">
        <v>16</v>
      </c>
      <c r="E205">
        <v>12</v>
      </c>
      <c r="F205" t="b">
        <v>0</v>
      </c>
    </row>
    <row r="206" spans="1:6" x14ac:dyDescent="0.35">
      <c r="A206">
        <v>1178</v>
      </c>
      <c r="B206">
        <v>11</v>
      </c>
      <c r="C206">
        <v>11</v>
      </c>
      <c r="D206">
        <v>17</v>
      </c>
      <c r="E206">
        <v>4</v>
      </c>
      <c r="F206" t="b">
        <v>0</v>
      </c>
    </row>
    <row r="207" spans="1:6" x14ac:dyDescent="0.35">
      <c r="A207">
        <v>1179</v>
      </c>
      <c r="B207">
        <v>15</v>
      </c>
      <c r="C207">
        <v>11</v>
      </c>
      <c r="D207">
        <v>18</v>
      </c>
      <c r="E207">
        <v>0</v>
      </c>
      <c r="F207" t="b">
        <v>0</v>
      </c>
    </row>
    <row r="208" spans="1:6" x14ac:dyDescent="0.35">
      <c r="A208">
        <v>1180</v>
      </c>
      <c r="B208">
        <v>6</v>
      </c>
      <c r="C208">
        <v>12</v>
      </c>
      <c r="D208">
        <v>1</v>
      </c>
      <c r="E208">
        <v>40</v>
      </c>
      <c r="F208" t="b">
        <v>0</v>
      </c>
    </row>
    <row r="209" spans="1:6" x14ac:dyDescent="0.35">
      <c r="A209">
        <v>1181</v>
      </c>
      <c r="B209">
        <v>10</v>
      </c>
      <c r="C209">
        <v>12</v>
      </c>
      <c r="D209">
        <v>2</v>
      </c>
      <c r="E209">
        <v>34</v>
      </c>
      <c r="F209" t="b">
        <v>0</v>
      </c>
    </row>
    <row r="210" spans="1:6" x14ac:dyDescent="0.35">
      <c r="A210">
        <v>1182</v>
      </c>
      <c r="B210">
        <v>7</v>
      </c>
      <c r="C210">
        <v>12</v>
      </c>
      <c r="D210">
        <v>3</v>
      </c>
      <c r="E210">
        <v>32</v>
      </c>
      <c r="F210" t="b">
        <v>0</v>
      </c>
    </row>
    <row r="211" spans="1:6" x14ac:dyDescent="0.35">
      <c r="A211">
        <v>1183</v>
      </c>
      <c r="B211">
        <v>2</v>
      </c>
      <c r="C211">
        <v>12</v>
      </c>
      <c r="D211">
        <v>4</v>
      </c>
      <c r="E211">
        <v>32</v>
      </c>
      <c r="F211" t="b">
        <v>0</v>
      </c>
    </row>
    <row r="212" spans="1:6" x14ac:dyDescent="0.35">
      <c r="A212">
        <v>1184</v>
      </c>
      <c r="B212">
        <v>9</v>
      </c>
      <c r="C212">
        <v>12</v>
      </c>
      <c r="D212">
        <v>5</v>
      </c>
      <c r="E212">
        <v>32</v>
      </c>
      <c r="F212" t="b">
        <v>0</v>
      </c>
    </row>
    <row r="213" spans="1:6" x14ac:dyDescent="0.35">
      <c r="A213">
        <v>1185</v>
      </c>
      <c r="B213">
        <v>4</v>
      </c>
      <c r="C213">
        <v>12</v>
      </c>
      <c r="D213">
        <v>6</v>
      </c>
      <c r="E213">
        <v>30</v>
      </c>
      <c r="F213" t="b">
        <v>0</v>
      </c>
    </row>
    <row r="214" spans="1:6" x14ac:dyDescent="0.35">
      <c r="A214">
        <v>1186</v>
      </c>
      <c r="B214">
        <v>18</v>
      </c>
      <c r="C214">
        <v>12</v>
      </c>
      <c r="D214">
        <v>7</v>
      </c>
      <c r="E214">
        <v>28</v>
      </c>
      <c r="F214" t="b">
        <v>0</v>
      </c>
    </row>
    <row r="215" spans="1:6" x14ac:dyDescent="0.35">
      <c r="A215">
        <v>1187</v>
      </c>
      <c r="B215">
        <v>17</v>
      </c>
      <c r="C215">
        <v>12</v>
      </c>
      <c r="D215">
        <v>8</v>
      </c>
      <c r="E215">
        <v>28</v>
      </c>
      <c r="F215" t="b">
        <v>0</v>
      </c>
    </row>
    <row r="216" spans="1:6" x14ac:dyDescent="0.35">
      <c r="A216">
        <v>1188</v>
      </c>
      <c r="B216">
        <v>8</v>
      </c>
      <c r="C216">
        <v>12</v>
      </c>
      <c r="D216">
        <v>9</v>
      </c>
      <c r="E216">
        <v>28</v>
      </c>
      <c r="F216" t="b">
        <v>0</v>
      </c>
    </row>
    <row r="217" spans="1:6" x14ac:dyDescent="0.35">
      <c r="A217">
        <v>1189</v>
      </c>
      <c r="B217">
        <v>16</v>
      </c>
      <c r="C217">
        <v>12</v>
      </c>
      <c r="D217">
        <v>10</v>
      </c>
      <c r="E217">
        <v>28</v>
      </c>
      <c r="F217" t="b">
        <v>0</v>
      </c>
    </row>
    <row r="218" spans="1:6" x14ac:dyDescent="0.35">
      <c r="A218">
        <v>1190</v>
      </c>
      <c r="B218">
        <v>12</v>
      </c>
      <c r="C218">
        <v>12</v>
      </c>
      <c r="D218">
        <v>11</v>
      </c>
      <c r="E218">
        <v>24</v>
      </c>
      <c r="F218" t="b">
        <v>0</v>
      </c>
    </row>
    <row r="219" spans="1:6" x14ac:dyDescent="0.35">
      <c r="A219">
        <v>1191</v>
      </c>
      <c r="B219">
        <v>13</v>
      </c>
      <c r="C219">
        <v>12</v>
      </c>
      <c r="D219">
        <v>12</v>
      </c>
      <c r="E219">
        <v>20</v>
      </c>
      <c r="F219" t="b">
        <v>0</v>
      </c>
    </row>
    <row r="220" spans="1:6" x14ac:dyDescent="0.35">
      <c r="A220">
        <v>1192</v>
      </c>
      <c r="B220">
        <v>5</v>
      </c>
      <c r="C220">
        <v>12</v>
      </c>
      <c r="D220">
        <v>13</v>
      </c>
      <c r="E220">
        <v>18</v>
      </c>
      <c r="F220" t="b">
        <v>0</v>
      </c>
    </row>
    <row r="221" spans="1:6" x14ac:dyDescent="0.35">
      <c r="A221">
        <v>1193</v>
      </c>
      <c r="B221">
        <v>1</v>
      </c>
      <c r="C221">
        <v>12</v>
      </c>
      <c r="D221">
        <v>14</v>
      </c>
      <c r="E221">
        <v>18</v>
      </c>
      <c r="F221" t="b">
        <v>0</v>
      </c>
    </row>
    <row r="222" spans="1:6" x14ac:dyDescent="0.35">
      <c r="A222">
        <v>1194</v>
      </c>
      <c r="B222">
        <v>14</v>
      </c>
      <c r="C222">
        <v>12</v>
      </c>
      <c r="D222">
        <v>15</v>
      </c>
      <c r="E222">
        <v>16</v>
      </c>
      <c r="F222" t="b">
        <v>0</v>
      </c>
    </row>
    <row r="223" spans="1:6" x14ac:dyDescent="0.35">
      <c r="A223">
        <v>1195</v>
      </c>
      <c r="B223">
        <v>3</v>
      </c>
      <c r="C223">
        <v>12</v>
      </c>
      <c r="D223">
        <v>16</v>
      </c>
      <c r="E223">
        <v>12</v>
      </c>
      <c r="F223" t="b">
        <v>0</v>
      </c>
    </row>
    <row r="224" spans="1:6" x14ac:dyDescent="0.35">
      <c r="A224">
        <v>1196</v>
      </c>
      <c r="B224">
        <v>11</v>
      </c>
      <c r="C224">
        <v>12</v>
      </c>
      <c r="D224">
        <v>17</v>
      </c>
      <c r="E224">
        <v>4</v>
      </c>
      <c r="F224" t="b">
        <v>0</v>
      </c>
    </row>
    <row r="225" spans="1:6" x14ac:dyDescent="0.35">
      <c r="A225">
        <v>1197</v>
      </c>
      <c r="B225">
        <v>15</v>
      </c>
      <c r="C225">
        <v>12</v>
      </c>
      <c r="D225">
        <v>18</v>
      </c>
      <c r="E225">
        <v>0</v>
      </c>
      <c r="F225" t="b">
        <v>0</v>
      </c>
    </row>
    <row r="226" spans="1:6" x14ac:dyDescent="0.35">
      <c r="A226">
        <v>1270</v>
      </c>
      <c r="B226">
        <v>6</v>
      </c>
      <c r="C226">
        <v>13</v>
      </c>
      <c r="D226">
        <v>1</v>
      </c>
      <c r="E226">
        <v>44</v>
      </c>
      <c r="F226" t="b">
        <v>0</v>
      </c>
    </row>
    <row r="227" spans="1:6" x14ac:dyDescent="0.35">
      <c r="A227">
        <v>1271</v>
      </c>
      <c r="B227">
        <v>9</v>
      </c>
      <c r="C227">
        <v>13</v>
      </c>
      <c r="D227">
        <v>2</v>
      </c>
      <c r="E227">
        <v>36</v>
      </c>
      <c r="F227" t="b">
        <v>0</v>
      </c>
    </row>
    <row r="228" spans="1:6" x14ac:dyDescent="0.35">
      <c r="A228">
        <v>1272</v>
      </c>
      <c r="B228">
        <v>10</v>
      </c>
      <c r="C228">
        <v>13</v>
      </c>
      <c r="D228">
        <v>3</v>
      </c>
      <c r="E228">
        <v>34</v>
      </c>
      <c r="F228" t="b">
        <v>0</v>
      </c>
    </row>
    <row r="229" spans="1:6" x14ac:dyDescent="0.35">
      <c r="A229">
        <v>1273</v>
      </c>
      <c r="B229">
        <v>2</v>
      </c>
      <c r="C229">
        <v>13</v>
      </c>
      <c r="D229">
        <v>4</v>
      </c>
      <c r="E229">
        <v>32</v>
      </c>
      <c r="F229" t="b">
        <v>0</v>
      </c>
    </row>
    <row r="230" spans="1:6" x14ac:dyDescent="0.35">
      <c r="A230">
        <v>1274</v>
      </c>
      <c r="B230">
        <v>7</v>
      </c>
      <c r="C230">
        <v>13</v>
      </c>
      <c r="D230">
        <v>5</v>
      </c>
      <c r="E230">
        <v>32</v>
      </c>
      <c r="F230" t="b">
        <v>0</v>
      </c>
    </row>
    <row r="231" spans="1:6" x14ac:dyDescent="0.35">
      <c r="A231">
        <v>1275</v>
      </c>
      <c r="B231">
        <v>8</v>
      </c>
      <c r="C231">
        <v>13</v>
      </c>
      <c r="D231">
        <v>6</v>
      </c>
      <c r="E231">
        <v>32</v>
      </c>
      <c r="F231" t="b">
        <v>0</v>
      </c>
    </row>
    <row r="232" spans="1:6" x14ac:dyDescent="0.35">
      <c r="A232">
        <v>1276</v>
      </c>
      <c r="B232">
        <v>4</v>
      </c>
      <c r="C232">
        <v>13</v>
      </c>
      <c r="D232">
        <v>7</v>
      </c>
      <c r="E232">
        <v>30</v>
      </c>
      <c r="F232" t="b">
        <v>0</v>
      </c>
    </row>
    <row r="233" spans="1:6" x14ac:dyDescent="0.35">
      <c r="A233">
        <v>1277</v>
      </c>
      <c r="B233">
        <v>18</v>
      </c>
      <c r="C233">
        <v>13</v>
      </c>
      <c r="D233">
        <v>8</v>
      </c>
      <c r="E233">
        <v>28</v>
      </c>
      <c r="F233" t="b">
        <v>0</v>
      </c>
    </row>
    <row r="234" spans="1:6" x14ac:dyDescent="0.35">
      <c r="A234">
        <v>1278</v>
      </c>
      <c r="B234">
        <v>17</v>
      </c>
      <c r="C234">
        <v>13</v>
      </c>
      <c r="D234">
        <v>9</v>
      </c>
      <c r="E234">
        <v>28</v>
      </c>
      <c r="F234" t="b">
        <v>0</v>
      </c>
    </row>
    <row r="235" spans="1:6" x14ac:dyDescent="0.35">
      <c r="A235">
        <v>1279</v>
      </c>
      <c r="B235">
        <v>16</v>
      </c>
      <c r="C235">
        <v>13</v>
      </c>
      <c r="D235">
        <v>10</v>
      </c>
      <c r="E235">
        <v>28</v>
      </c>
      <c r="F235" t="b">
        <v>0</v>
      </c>
    </row>
    <row r="236" spans="1:6" x14ac:dyDescent="0.35">
      <c r="A236">
        <v>1280</v>
      </c>
      <c r="B236">
        <v>12</v>
      </c>
      <c r="C236">
        <v>13</v>
      </c>
      <c r="D236">
        <v>11</v>
      </c>
      <c r="E236">
        <v>24</v>
      </c>
      <c r="F236" t="b">
        <v>0</v>
      </c>
    </row>
    <row r="237" spans="1:6" x14ac:dyDescent="0.35">
      <c r="A237">
        <v>1281</v>
      </c>
      <c r="B237">
        <v>13</v>
      </c>
      <c r="C237">
        <v>13</v>
      </c>
      <c r="D237">
        <v>12</v>
      </c>
      <c r="E237">
        <v>24</v>
      </c>
      <c r="F237" t="b">
        <v>0</v>
      </c>
    </row>
    <row r="238" spans="1:6" x14ac:dyDescent="0.35">
      <c r="A238">
        <v>1282</v>
      </c>
      <c r="B238">
        <v>5</v>
      </c>
      <c r="C238">
        <v>13</v>
      </c>
      <c r="D238">
        <v>13</v>
      </c>
      <c r="E238">
        <v>22</v>
      </c>
      <c r="F238" t="b">
        <v>0</v>
      </c>
    </row>
    <row r="239" spans="1:6" x14ac:dyDescent="0.35">
      <c r="A239">
        <v>1283</v>
      </c>
      <c r="B239">
        <v>14</v>
      </c>
      <c r="C239">
        <v>13</v>
      </c>
      <c r="D239">
        <v>14</v>
      </c>
      <c r="E239">
        <v>20</v>
      </c>
      <c r="F239" t="b">
        <v>0</v>
      </c>
    </row>
    <row r="240" spans="1:6" x14ac:dyDescent="0.35">
      <c r="A240">
        <v>1284</v>
      </c>
      <c r="B240">
        <v>1</v>
      </c>
      <c r="C240">
        <v>13</v>
      </c>
      <c r="D240">
        <v>15</v>
      </c>
      <c r="E240">
        <v>18</v>
      </c>
      <c r="F240" t="b">
        <v>0</v>
      </c>
    </row>
    <row r="241" spans="1:6" x14ac:dyDescent="0.35">
      <c r="A241">
        <v>1285</v>
      </c>
      <c r="B241">
        <v>3</v>
      </c>
      <c r="C241">
        <v>13</v>
      </c>
      <c r="D241">
        <v>16</v>
      </c>
      <c r="E241">
        <v>12</v>
      </c>
      <c r="F241" t="b">
        <v>0</v>
      </c>
    </row>
    <row r="242" spans="1:6" x14ac:dyDescent="0.35">
      <c r="A242">
        <v>1286</v>
      </c>
      <c r="B242">
        <v>11</v>
      </c>
      <c r="C242">
        <v>13</v>
      </c>
      <c r="D242">
        <v>17</v>
      </c>
      <c r="E242">
        <v>8</v>
      </c>
      <c r="F242" t="b">
        <v>0</v>
      </c>
    </row>
    <row r="243" spans="1:6" x14ac:dyDescent="0.35">
      <c r="A243">
        <v>1287</v>
      </c>
      <c r="B243">
        <v>15</v>
      </c>
      <c r="C243">
        <v>13</v>
      </c>
      <c r="D243">
        <v>18</v>
      </c>
      <c r="E243">
        <v>4</v>
      </c>
      <c r="F243" t="b">
        <v>0</v>
      </c>
    </row>
    <row r="244" spans="1:6" x14ac:dyDescent="0.35">
      <c r="A244">
        <v>1306</v>
      </c>
      <c r="B244">
        <v>6</v>
      </c>
      <c r="C244">
        <v>14</v>
      </c>
      <c r="D244">
        <v>1</v>
      </c>
      <c r="E244">
        <v>48</v>
      </c>
      <c r="F244" t="b">
        <v>0</v>
      </c>
    </row>
    <row r="245" spans="1:6" x14ac:dyDescent="0.35">
      <c r="A245">
        <v>1307</v>
      </c>
      <c r="B245">
        <v>9</v>
      </c>
      <c r="C245">
        <v>14</v>
      </c>
      <c r="D245">
        <v>2</v>
      </c>
      <c r="E245">
        <v>36</v>
      </c>
      <c r="F245" t="b">
        <v>0</v>
      </c>
    </row>
    <row r="246" spans="1:6" x14ac:dyDescent="0.35">
      <c r="A246">
        <v>1308</v>
      </c>
      <c r="B246">
        <v>8</v>
      </c>
      <c r="C246">
        <v>14</v>
      </c>
      <c r="D246">
        <v>3</v>
      </c>
      <c r="E246">
        <v>36</v>
      </c>
      <c r="F246" t="b">
        <v>0</v>
      </c>
    </row>
    <row r="247" spans="1:6" x14ac:dyDescent="0.35">
      <c r="A247">
        <v>1309</v>
      </c>
      <c r="B247">
        <v>10</v>
      </c>
      <c r="C247">
        <v>14</v>
      </c>
      <c r="D247">
        <v>4</v>
      </c>
      <c r="E247">
        <v>34</v>
      </c>
      <c r="F247" t="b">
        <v>0</v>
      </c>
    </row>
    <row r="248" spans="1:6" x14ac:dyDescent="0.35">
      <c r="A248">
        <v>1310</v>
      </c>
      <c r="B248">
        <v>18</v>
      </c>
      <c r="C248">
        <v>14</v>
      </c>
      <c r="D248">
        <v>5</v>
      </c>
      <c r="E248">
        <v>32</v>
      </c>
      <c r="F248" t="b">
        <v>0</v>
      </c>
    </row>
    <row r="249" spans="1:6" x14ac:dyDescent="0.35">
      <c r="A249">
        <v>1311</v>
      </c>
      <c r="B249">
        <v>7</v>
      </c>
      <c r="C249">
        <v>14</v>
      </c>
      <c r="D249">
        <v>6</v>
      </c>
      <c r="E249">
        <v>32</v>
      </c>
      <c r="F249" t="b">
        <v>0</v>
      </c>
    </row>
    <row r="250" spans="1:6" x14ac:dyDescent="0.35">
      <c r="A250">
        <v>1312</v>
      </c>
      <c r="B250">
        <v>2</v>
      </c>
      <c r="C250">
        <v>14</v>
      </c>
      <c r="D250">
        <v>7</v>
      </c>
      <c r="E250">
        <v>32</v>
      </c>
      <c r="F250" t="b">
        <v>0</v>
      </c>
    </row>
    <row r="251" spans="1:6" x14ac:dyDescent="0.35">
      <c r="A251">
        <v>1313</v>
      </c>
      <c r="B251">
        <v>4</v>
      </c>
      <c r="C251">
        <v>14</v>
      </c>
      <c r="D251">
        <v>8</v>
      </c>
      <c r="E251">
        <v>30</v>
      </c>
      <c r="F251" t="b">
        <v>0</v>
      </c>
    </row>
    <row r="252" spans="1:6" x14ac:dyDescent="0.35">
      <c r="A252">
        <v>1314</v>
      </c>
      <c r="B252">
        <v>12</v>
      </c>
      <c r="C252">
        <v>14</v>
      </c>
      <c r="D252">
        <v>9</v>
      </c>
      <c r="E252">
        <v>28</v>
      </c>
      <c r="F252" t="b">
        <v>0</v>
      </c>
    </row>
    <row r="253" spans="1:6" x14ac:dyDescent="0.35">
      <c r="A253">
        <v>1315</v>
      </c>
      <c r="B253">
        <v>17</v>
      </c>
      <c r="C253">
        <v>14</v>
      </c>
      <c r="D253">
        <v>10</v>
      </c>
      <c r="E253">
        <v>28</v>
      </c>
      <c r="F253" t="b">
        <v>0</v>
      </c>
    </row>
    <row r="254" spans="1:6" x14ac:dyDescent="0.35">
      <c r="A254">
        <v>1316</v>
      </c>
      <c r="B254">
        <v>16</v>
      </c>
      <c r="C254">
        <v>14</v>
      </c>
      <c r="D254">
        <v>11</v>
      </c>
      <c r="E254">
        <v>28</v>
      </c>
      <c r="F254" t="b">
        <v>0</v>
      </c>
    </row>
    <row r="255" spans="1:6" x14ac:dyDescent="0.35">
      <c r="A255">
        <v>1317</v>
      </c>
      <c r="B255">
        <v>13</v>
      </c>
      <c r="C255">
        <v>14</v>
      </c>
      <c r="D255">
        <v>12</v>
      </c>
      <c r="E255">
        <v>28</v>
      </c>
      <c r="F255" t="b">
        <v>0</v>
      </c>
    </row>
    <row r="256" spans="1:6" x14ac:dyDescent="0.35">
      <c r="A256">
        <v>1318</v>
      </c>
      <c r="B256">
        <v>5</v>
      </c>
      <c r="C256">
        <v>14</v>
      </c>
      <c r="D256">
        <v>13</v>
      </c>
      <c r="E256">
        <v>26</v>
      </c>
      <c r="F256" t="b">
        <v>0</v>
      </c>
    </row>
    <row r="257" spans="1:6" x14ac:dyDescent="0.35">
      <c r="A257">
        <v>1319</v>
      </c>
      <c r="B257">
        <v>14</v>
      </c>
      <c r="C257">
        <v>14</v>
      </c>
      <c r="D257">
        <v>14</v>
      </c>
      <c r="E257">
        <v>20</v>
      </c>
      <c r="F257" t="b">
        <v>0</v>
      </c>
    </row>
    <row r="258" spans="1:6" x14ac:dyDescent="0.35">
      <c r="A258">
        <v>1320</v>
      </c>
      <c r="B258">
        <v>1</v>
      </c>
      <c r="C258">
        <v>14</v>
      </c>
      <c r="D258">
        <v>15</v>
      </c>
      <c r="E258">
        <v>18</v>
      </c>
      <c r="F258" t="b">
        <v>0</v>
      </c>
    </row>
    <row r="259" spans="1:6" x14ac:dyDescent="0.35">
      <c r="A259">
        <v>1321</v>
      </c>
      <c r="B259">
        <v>3</v>
      </c>
      <c r="C259">
        <v>14</v>
      </c>
      <c r="D259">
        <v>16</v>
      </c>
      <c r="E259">
        <v>12</v>
      </c>
      <c r="F259" t="b">
        <v>0</v>
      </c>
    </row>
    <row r="260" spans="1:6" x14ac:dyDescent="0.35">
      <c r="A260">
        <v>1322</v>
      </c>
      <c r="B260">
        <v>11</v>
      </c>
      <c r="C260">
        <v>14</v>
      </c>
      <c r="D260">
        <v>17</v>
      </c>
      <c r="E260">
        <v>8</v>
      </c>
      <c r="F260" t="b">
        <v>0</v>
      </c>
    </row>
    <row r="261" spans="1:6" x14ac:dyDescent="0.35">
      <c r="A261">
        <v>1323</v>
      </c>
      <c r="B261">
        <v>15</v>
      </c>
      <c r="C261">
        <v>14</v>
      </c>
      <c r="D261">
        <v>18</v>
      </c>
      <c r="E261">
        <v>4</v>
      </c>
      <c r="F261" t="b">
        <v>0</v>
      </c>
    </row>
    <row r="262" spans="1:6" x14ac:dyDescent="0.35">
      <c r="A262">
        <v>1324</v>
      </c>
      <c r="B262">
        <v>6</v>
      </c>
      <c r="C262">
        <v>15</v>
      </c>
      <c r="D262">
        <v>1</v>
      </c>
      <c r="E262">
        <v>52</v>
      </c>
      <c r="F262" t="b">
        <v>0</v>
      </c>
    </row>
    <row r="263" spans="1:6" x14ac:dyDescent="0.35">
      <c r="A263">
        <v>1325</v>
      </c>
      <c r="B263">
        <v>9</v>
      </c>
      <c r="C263">
        <v>15</v>
      </c>
      <c r="D263">
        <v>2</v>
      </c>
      <c r="E263">
        <v>40</v>
      </c>
      <c r="F263" t="b">
        <v>0</v>
      </c>
    </row>
    <row r="264" spans="1:6" x14ac:dyDescent="0.35">
      <c r="A264">
        <v>1326</v>
      </c>
      <c r="B264">
        <v>10</v>
      </c>
      <c r="C264">
        <v>15</v>
      </c>
      <c r="D264">
        <v>3</v>
      </c>
      <c r="E264">
        <v>38</v>
      </c>
      <c r="F264" t="b">
        <v>0</v>
      </c>
    </row>
    <row r="265" spans="1:6" x14ac:dyDescent="0.35">
      <c r="A265">
        <v>1327</v>
      </c>
      <c r="B265">
        <v>8</v>
      </c>
      <c r="C265">
        <v>15</v>
      </c>
      <c r="D265">
        <v>4</v>
      </c>
      <c r="E265">
        <v>36</v>
      </c>
      <c r="F265" t="b">
        <v>0</v>
      </c>
    </row>
    <row r="266" spans="1:6" x14ac:dyDescent="0.35">
      <c r="A266">
        <v>1328</v>
      </c>
      <c r="B266">
        <v>4</v>
      </c>
      <c r="C266">
        <v>15</v>
      </c>
      <c r="D266">
        <v>5</v>
      </c>
      <c r="E266">
        <v>34</v>
      </c>
      <c r="F266" t="b">
        <v>0</v>
      </c>
    </row>
    <row r="267" spans="1:6" x14ac:dyDescent="0.35">
      <c r="A267">
        <v>1329</v>
      </c>
      <c r="B267">
        <v>18</v>
      </c>
      <c r="C267">
        <v>15</v>
      </c>
      <c r="D267">
        <v>6</v>
      </c>
      <c r="E267">
        <v>32</v>
      </c>
      <c r="F267" t="b">
        <v>0</v>
      </c>
    </row>
    <row r="268" spans="1:6" x14ac:dyDescent="0.35">
      <c r="A268">
        <v>1330</v>
      </c>
      <c r="B268">
        <v>7</v>
      </c>
      <c r="C268">
        <v>15</v>
      </c>
      <c r="D268">
        <v>7</v>
      </c>
      <c r="E268">
        <v>32</v>
      </c>
      <c r="F268" t="b">
        <v>0</v>
      </c>
    </row>
    <row r="269" spans="1:6" x14ac:dyDescent="0.35">
      <c r="A269">
        <v>1331</v>
      </c>
      <c r="B269">
        <v>2</v>
      </c>
      <c r="C269">
        <v>15</v>
      </c>
      <c r="D269">
        <v>8</v>
      </c>
      <c r="E269">
        <v>32</v>
      </c>
      <c r="F269" t="b">
        <v>0</v>
      </c>
    </row>
    <row r="270" spans="1:6" x14ac:dyDescent="0.35">
      <c r="A270">
        <v>1332</v>
      </c>
      <c r="B270">
        <v>16</v>
      </c>
      <c r="C270">
        <v>15</v>
      </c>
      <c r="D270">
        <v>9</v>
      </c>
      <c r="E270">
        <v>32</v>
      </c>
      <c r="F270" t="b">
        <v>0</v>
      </c>
    </row>
    <row r="271" spans="1:6" x14ac:dyDescent="0.35">
      <c r="A271">
        <v>1333</v>
      </c>
      <c r="B271">
        <v>5</v>
      </c>
      <c r="C271">
        <v>15</v>
      </c>
      <c r="D271">
        <v>10</v>
      </c>
      <c r="E271">
        <v>30</v>
      </c>
      <c r="F271" t="b">
        <v>0</v>
      </c>
    </row>
    <row r="272" spans="1:6" x14ac:dyDescent="0.35">
      <c r="A272">
        <v>1334</v>
      </c>
      <c r="B272">
        <v>12</v>
      </c>
      <c r="C272">
        <v>15</v>
      </c>
      <c r="D272">
        <v>11</v>
      </c>
      <c r="E272">
        <v>28</v>
      </c>
      <c r="F272" t="b">
        <v>0</v>
      </c>
    </row>
    <row r="273" spans="1:6" x14ac:dyDescent="0.35">
      <c r="A273">
        <v>1335</v>
      </c>
      <c r="B273">
        <v>17</v>
      </c>
      <c r="C273">
        <v>15</v>
      </c>
      <c r="D273">
        <v>12</v>
      </c>
      <c r="E273">
        <v>28</v>
      </c>
      <c r="F273" t="b">
        <v>0</v>
      </c>
    </row>
    <row r="274" spans="1:6" x14ac:dyDescent="0.35">
      <c r="A274">
        <v>1336</v>
      </c>
      <c r="B274">
        <v>13</v>
      </c>
      <c r="C274">
        <v>15</v>
      </c>
      <c r="D274">
        <v>13</v>
      </c>
      <c r="E274">
        <v>28</v>
      </c>
      <c r="F274" t="b">
        <v>0</v>
      </c>
    </row>
    <row r="275" spans="1:6" x14ac:dyDescent="0.35">
      <c r="A275">
        <v>1337</v>
      </c>
      <c r="B275">
        <v>14</v>
      </c>
      <c r="C275">
        <v>15</v>
      </c>
      <c r="D275">
        <v>14</v>
      </c>
      <c r="E275">
        <v>20</v>
      </c>
      <c r="F275" t="b">
        <v>0</v>
      </c>
    </row>
    <row r="276" spans="1:6" x14ac:dyDescent="0.35">
      <c r="A276">
        <v>1338</v>
      </c>
      <c r="B276">
        <v>1</v>
      </c>
      <c r="C276">
        <v>15</v>
      </c>
      <c r="D276">
        <v>15</v>
      </c>
      <c r="E276">
        <v>18</v>
      </c>
      <c r="F276" t="b">
        <v>0</v>
      </c>
    </row>
    <row r="277" spans="1:6" x14ac:dyDescent="0.35">
      <c r="A277">
        <v>1339</v>
      </c>
      <c r="B277">
        <v>3</v>
      </c>
      <c r="C277">
        <v>15</v>
      </c>
      <c r="D277">
        <v>16</v>
      </c>
      <c r="E277">
        <v>12</v>
      </c>
      <c r="F277" t="b">
        <v>0</v>
      </c>
    </row>
    <row r="278" spans="1:6" x14ac:dyDescent="0.35">
      <c r="A278">
        <v>1340</v>
      </c>
      <c r="B278">
        <v>11</v>
      </c>
      <c r="C278">
        <v>15</v>
      </c>
      <c r="D278">
        <v>17</v>
      </c>
      <c r="E278">
        <v>8</v>
      </c>
      <c r="F278" t="b">
        <v>0</v>
      </c>
    </row>
    <row r="279" spans="1:6" x14ac:dyDescent="0.35">
      <c r="A279">
        <v>1341</v>
      </c>
      <c r="B279">
        <v>15</v>
      </c>
      <c r="C279">
        <v>15</v>
      </c>
      <c r="D279">
        <v>18</v>
      </c>
      <c r="E279">
        <v>4</v>
      </c>
      <c r="F279" t="b">
        <v>0</v>
      </c>
    </row>
    <row r="280" spans="1:6" x14ac:dyDescent="0.35">
      <c r="A280">
        <v>1342</v>
      </c>
      <c r="B280">
        <v>6</v>
      </c>
      <c r="C280">
        <v>16</v>
      </c>
      <c r="D280">
        <v>1</v>
      </c>
      <c r="E280">
        <v>52</v>
      </c>
      <c r="F280" t="b">
        <v>0</v>
      </c>
    </row>
    <row r="281" spans="1:6" x14ac:dyDescent="0.35">
      <c r="A281">
        <v>1343</v>
      </c>
      <c r="B281">
        <v>9</v>
      </c>
      <c r="C281">
        <v>16</v>
      </c>
      <c r="D281">
        <v>2</v>
      </c>
      <c r="E281">
        <v>44</v>
      </c>
      <c r="F281" t="b">
        <v>0</v>
      </c>
    </row>
    <row r="282" spans="1:6" x14ac:dyDescent="0.35">
      <c r="A282">
        <v>1344</v>
      </c>
      <c r="B282">
        <v>4</v>
      </c>
      <c r="C282">
        <v>16</v>
      </c>
      <c r="D282">
        <v>3</v>
      </c>
      <c r="E282">
        <v>38</v>
      </c>
      <c r="F282" t="b">
        <v>0</v>
      </c>
    </row>
    <row r="283" spans="1:6" x14ac:dyDescent="0.35">
      <c r="A283">
        <v>1345</v>
      </c>
      <c r="B283">
        <v>10</v>
      </c>
      <c r="C283">
        <v>16</v>
      </c>
      <c r="D283">
        <v>4</v>
      </c>
      <c r="E283">
        <v>38</v>
      </c>
      <c r="F283" t="b">
        <v>0</v>
      </c>
    </row>
    <row r="284" spans="1:6" x14ac:dyDescent="0.35">
      <c r="A284">
        <v>1346</v>
      </c>
      <c r="B284">
        <v>7</v>
      </c>
      <c r="C284">
        <v>16</v>
      </c>
      <c r="D284">
        <v>5</v>
      </c>
      <c r="E284">
        <v>36</v>
      </c>
      <c r="F284" t="b">
        <v>0</v>
      </c>
    </row>
    <row r="285" spans="1:6" x14ac:dyDescent="0.35">
      <c r="A285">
        <v>1347</v>
      </c>
      <c r="B285">
        <v>8</v>
      </c>
      <c r="C285">
        <v>16</v>
      </c>
      <c r="D285">
        <v>6</v>
      </c>
      <c r="E285">
        <v>36</v>
      </c>
      <c r="F285" t="b">
        <v>0</v>
      </c>
    </row>
    <row r="286" spans="1:6" x14ac:dyDescent="0.35">
      <c r="A286">
        <v>1348</v>
      </c>
      <c r="B286">
        <v>2</v>
      </c>
      <c r="C286">
        <v>16</v>
      </c>
      <c r="D286">
        <v>7</v>
      </c>
      <c r="E286">
        <v>36</v>
      </c>
      <c r="F286" t="b">
        <v>0</v>
      </c>
    </row>
    <row r="287" spans="1:6" x14ac:dyDescent="0.35">
      <c r="A287">
        <v>1349</v>
      </c>
      <c r="B287">
        <v>5</v>
      </c>
      <c r="C287">
        <v>16</v>
      </c>
      <c r="D287">
        <v>8</v>
      </c>
      <c r="E287">
        <v>34</v>
      </c>
      <c r="F287" t="b">
        <v>0</v>
      </c>
    </row>
    <row r="288" spans="1:6" x14ac:dyDescent="0.35">
      <c r="A288">
        <v>1350</v>
      </c>
      <c r="B288">
        <v>12</v>
      </c>
      <c r="C288">
        <v>16</v>
      </c>
      <c r="D288">
        <v>9</v>
      </c>
      <c r="E288">
        <v>32</v>
      </c>
      <c r="F288" t="b">
        <v>0</v>
      </c>
    </row>
    <row r="289" spans="1:6" x14ac:dyDescent="0.35">
      <c r="A289">
        <v>1351</v>
      </c>
      <c r="B289">
        <v>18</v>
      </c>
      <c r="C289">
        <v>16</v>
      </c>
      <c r="D289">
        <v>10</v>
      </c>
      <c r="E289">
        <v>32</v>
      </c>
      <c r="F289" t="b">
        <v>0</v>
      </c>
    </row>
    <row r="290" spans="1:6" x14ac:dyDescent="0.35">
      <c r="A290">
        <v>1352</v>
      </c>
      <c r="B290">
        <v>17</v>
      </c>
      <c r="C290">
        <v>16</v>
      </c>
      <c r="D290">
        <v>11</v>
      </c>
      <c r="E290">
        <v>32</v>
      </c>
      <c r="F290" t="b">
        <v>0</v>
      </c>
    </row>
    <row r="291" spans="1:6" x14ac:dyDescent="0.35">
      <c r="A291">
        <v>1353</v>
      </c>
      <c r="B291">
        <v>16</v>
      </c>
      <c r="C291">
        <v>16</v>
      </c>
      <c r="D291">
        <v>12</v>
      </c>
      <c r="E291">
        <v>32</v>
      </c>
      <c r="F291" t="b">
        <v>0</v>
      </c>
    </row>
    <row r="292" spans="1:6" x14ac:dyDescent="0.35">
      <c r="A292">
        <v>1354</v>
      </c>
      <c r="B292">
        <v>13</v>
      </c>
      <c r="C292">
        <v>16</v>
      </c>
      <c r="D292">
        <v>13</v>
      </c>
      <c r="E292">
        <v>32</v>
      </c>
      <c r="F292" t="b">
        <v>0</v>
      </c>
    </row>
    <row r="293" spans="1:6" x14ac:dyDescent="0.35">
      <c r="A293">
        <v>1355</v>
      </c>
      <c r="B293">
        <v>1</v>
      </c>
      <c r="C293">
        <v>16</v>
      </c>
      <c r="D293">
        <v>14</v>
      </c>
      <c r="E293">
        <v>22</v>
      </c>
      <c r="F293" t="b">
        <v>0</v>
      </c>
    </row>
    <row r="294" spans="1:6" x14ac:dyDescent="0.35">
      <c r="A294">
        <v>1356</v>
      </c>
      <c r="B294">
        <v>14</v>
      </c>
      <c r="C294">
        <v>16</v>
      </c>
      <c r="D294">
        <v>15</v>
      </c>
      <c r="E294">
        <v>20</v>
      </c>
      <c r="F294" t="b">
        <v>0</v>
      </c>
    </row>
    <row r="295" spans="1:6" x14ac:dyDescent="0.35">
      <c r="A295">
        <v>1357</v>
      </c>
      <c r="B295">
        <v>3</v>
      </c>
      <c r="C295">
        <v>16</v>
      </c>
      <c r="D295">
        <v>16</v>
      </c>
      <c r="E295">
        <v>12</v>
      </c>
      <c r="F295" t="b">
        <v>0</v>
      </c>
    </row>
    <row r="296" spans="1:6" x14ac:dyDescent="0.35">
      <c r="A296">
        <v>1358</v>
      </c>
      <c r="B296">
        <v>11</v>
      </c>
      <c r="C296">
        <v>16</v>
      </c>
      <c r="D296">
        <v>17</v>
      </c>
      <c r="E296">
        <v>8</v>
      </c>
      <c r="F296" t="b">
        <v>0</v>
      </c>
    </row>
    <row r="297" spans="1:6" x14ac:dyDescent="0.35">
      <c r="A297">
        <v>1359</v>
      </c>
      <c r="B297">
        <v>15</v>
      </c>
      <c r="C297">
        <v>16</v>
      </c>
      <c r="D297">
        <v>18</v>
      </c>
      <c r="E297">
        <v>4</v>
      </c>
      <c r="F297" t="b">
        <v>0</v>
      </c>
    </row>
    <row r="298" spans="1:6" x14ac:dyDescent="0.35">
      <c r="A298">
        <v>1360</v>
      </c>
      <c r="B298">
        <v>6</v>
      </c>
      <c r="C298">
        <v>17</v>
      </c>
      <c r="D298">
        <v>1</v>
      </c>
      <c r="E298">
        <v>52</v>
      </c>
      <c r="F298" t="b">
        <v>0</v>
      </c>
    </row>
    <row r="299" spans="1:6" x14ac:dyDescent="0.35">
      <c r="A299">
        <v>1361</v>
      </c>
      <c r="B299">
        <v>9</v>
      </c>
      <c r="C299">
        <v>17</v>
      </c>
      <c r="D299">
        <v>2</v>
      </c>
      <c r="E299">
        <v>44</v>
      </c>
      <c r="F299" t="b">
        <v>0</v>
      </c>
    </row>
    <row r="300" spans="1:6" x14ac:dyDescent="0.35">
      <c r="A300">
        <v>1362</v>
      </c>
      <c r="B300">
        <v>4</v>
      </c>
      <c r="C300">
        <v>17</v>
      </c>
      <c r="D300">
        <v>3</v>
      </c>
      <c r="E300">
        <v>42</v>
      </c>
      <c r="F300" t="b">
        <v>0</v>
      </c>
    </row>
    <row r="301" spans="1:6" x14ac:dyDescent="0.35">
      <c r="A301">
        <v>1363</v>
      </c>
      <c r="B301">
        <v>10</v>
      </c>
      <c r="C301">
        <v>17</v>
      </c>
      <c r="D301">
        <v>4</v>
      </c>
      <c r="E301">
        <v>42</v>
      </c>
      <c r="F301" t="b">
        <v>0</v>
      </c>
    </row>
    <row r="302" spans="1:6" x14ac:dyDescent="0.35">
      <c r="A302">
        <v>1364</v>
      </c>
      <c r="B302">
        <v>7</v>
      </c>
      <c r="C302">
        <v>17</v>
      </c>
      <c r="D302">
        <v>5</v>
      </c>
      <c r="E302">
        <v>40</v>
      </c>
      <c r="F302" t="b">
        <v>0</v>
      </c>
    </row>
    <row r="303" spans="1:6" x14ac:dyDescent="0.35">
      <c r="A303">
        <v>1365</v>
      </c>
      <c r="B303">
        <v>2</v>
      </c>
      <c r="C303">
        <v>17</v>
      </c>
      <c r="D303">
        <v>6</v>
      </c>
      <c r="E303">
        <v>40</v>
      </c>
      <c r="F303" t="b">
        <v>0</v>
      </c>
    </row>
    <row r="304" spans="1:6" x14ac:dyDescent="0.35">
      <c r="A304">
        <v>1366</v>
      </c>
      <c r="B304">
        <v>5</v>
      </c>
      <c r="C304">
        <v>17</v>
      </c>
      <c r="D304">
        <v>7</v>
      </c>
      <c r="E304">
        <v>38</v>
      </c>
      <c r="F304" t="b">
        <v>0</v>
      </c>
    </row>
    <row r="305" spans="1:6" x14ac:dyDescent="0.35">
      <c r="A305">
        <v>1367</v>
      </c>
      <c r="B305">
        <v>18</v>
      </c>
      <c r="C305">
        <v>17</v>
      </c>
      <c r="D305">
        <v>8</v>
      </c>
      <c r="E305">
        <v>36</v>
      </c>
      <c r="F305" t="b">
        <v>0</v>
      </c>
    </row>
    <row r="306" spans="1:6" x14ac:dyDescent="0.35">
      <c r="A306">
        <v>1368</v>
      </c>
      <c r="B306">
        <v>8</v>
      </c>
      <c r="C306">
        <v>17</v>
      </c>
      <c r="D306">
        <v>9</v>
      </c>
      <c r="E306">
        <v>36</v>
      </c>
      <c r="F306" t="b">
        <v>0</v>
      </c>
    </row>
    <row r="307" spans="1:6" x14ac:dyDescent="0.35">
      <c r="A307">
        <v>1369</v>
      </c>
      <c r="B307">
        <v>16</v>
      </c>
      <c r="C307">
        <v>17</v>
      </c>
      <c r="D307">
        <v>10</v>
      </c>
      <c r="E307">
        <v>36</v>
      </c>
      <c r="F307" t="b">
        <v>0</v>
      </c>
    </row>
    <row r="308" spans="1:6" x14ac:dyDescent="0.35">
      <c r="A308">
        <v>1370</v>
      </c>
      <c r="B308">
        <v>12</v>
      </c>
      <c r="C308">
        <v>17</v>
      </c>
      <c r="D308">
        <v>11</v>
      </c>
      <c r="E308">
        <v>32</v>
      </c>
      <c r="F308" t="b">
        <v>0</v>
      </c>
    </row>
    <row r="309" spans="1:6" x14ac:dyDescent="0.35">
      <c r="A309">
        <v>1371</v>
      </c>
      <c r="B309">
        <v>17</v>
      </c>
      <c r="C309">
        <v>17</v>
      </c>
      <c r="D309">
        <v>12</v>
      </c>
      <c r="E309">
        <v>32</v>
      </c>
      <c r="F309" t="b">
        <v>0</v>
      </c>
    </row>
    <row r="310" spans="1:6" x14ac:dyDescent="0.35">
      <c r="A310">
        <v>1372</v>
      </c>
      <c r="B310">
        <v>13</v>
      </c>
      <c r="C310">
        <v>17</v>
      </c>
      <c r="D310">
        <v>13</v>
      </c>
      <c r="E310">
        <v>32</v>
      </c>
      <c r="F310" t="b">
        <v>0</v>
      </c>
    </row>
    <row r="311" spans="1:6" x14ac:dyDescent="0.35">
      <c r="A311">
        <v>1373</v>
      </c>
      <c r="B311">
        <v>14</v>
      </c>
      <c r="C311">
        <v>17</v>
      </c>
      <c r="D311">
        <v>14</v>
      </c>
      <c r="E311">
        <v>24</v>
      </c>
      <c r="F311" t="b">
        <v>0</v>
      </c>
    </row>
    <row r="312" spans="1:6" x14ac:dyDescent="0.35">
      <c r="A312">
        <v>1374</v>
      </c>
      <c r="B312">
        <v>1</v>
      </c>
      <c r="C312">
        <v>17</v>
      </c>
      <c r="D312">
        <v>15</v>
      </c>
      <c r="E312">
        <v>22</v>
      </c>
      <c r="F312" t="b">
        <v>0</v>
      </c>
    </row>
    <row r="313" spans="1:6" x14ac:dyDescent="0.35">
      <c r="A313">
        <v>1375</v>
      </c>
      <c r="B313">
        <v>3</v>
      </c>
      <c r="C313">
        <v>17</v>
      </c>
      <c r="D313">
        <v>16</v>
      </c>
      <c r="E313">
        <v>12</v>
      </c>
      <c r="F313" t="b">
        <v>0</v>
      </c>
    </row>
    <row r="314" spans="1:6" x14ac:dyDescent="0.35">
      <c r="A314">
        <v>1376</v>
      </c>
      <c r="B314">
        <v>15</v>
      </c>
      <c r="C314">
        <v>17</v>
      </c>
      <c r="D314">
        <v>17</v>
      </c>
      <c r="E314">
        <v>8</v>
      </c>
      <c r="F314" t="b">
        <v>0</v>
      </c>
    </row>
    <row r="315" spans="1:6" x14ac:dyDescent="0.35">
      <c r="A315">
        <v>1377</v>
      </c>
      <c r="B315">
        <v>11</v>
      </c>
      <c r="C315">
        <v>17</v>
      </c>
      <c r="D315">
        <v>18</v>
      </c>
      <c r="E315">
        <v>8</v>
      </c>
      <c r="F315" t="b">
        <v>0</v>
      </c>
    </row>
    <row r="316" spans="1:6" x14ac:dyDescent="0.35">
      <c r="A316">
        <v>1378</v>
      </c>
      <c r="B316">
        <v>6</v>
      </c>
      <c r="C316">
        <v>18</v>
      </c>
      <c r="D316">
        <v>1</v>
      </c>
      <c r="E316">
        <v>56</v>
      </c>
      <c r="F316" t="b">
        <v>0</v>
      </c>
    </row>
    <row r="317" spans="1:6" x14ac:dyDescent="0.35">
      <c r="A317">
        <v>1379</v>
      </c>
      <c r="B317">
        <v>9</v>
      </c>
      <c r="C317">
        <v>18</v>
      </c>
      <c r="D317">
        <v>2</v>
      </c>
      <c r="E317">
        <v>44</v>
      </c>
      <c r="F317" t="b">
        <v>0</v>
      </c>
    </row>
    <row r="318" spans="1:6" x14ac:dyDescent="0.35">
      <c r="A318">
        <v>1380</v>
      </c>
      <c r="B318">
        <v>7</v>
      </c>
      <c r="C318">
        <v>18</v>
      </c>
      <c r="D318">
        <v>3</v>
      </c>
      <c r="E318">
        <v>44</v>
      </c>
      <c r="F318" t="b">
        <v>0</v>
      </c>
    </row>
    <row r="319" spans="1:6" x14ac:dyDescent="0.35">
      <c r="A319">
        <v>1381</v>
      </c>
      <c r="B319">
        <v>5</v>
      </c>
      <c r="C319">
        <v>18</v>
      </c>
      <c r="D319">
        <v>4</v>
      </c>
      <c r="E319">
        <v>42</v>
      </c>
      <c r="F319" t="b">
        <v>0</v>
      </c>
    </row>
    <row r="320" spans="1:6" x14ac:dyDescent="0.35">
      <c r="A320">
        <v>1382</v>
      </c>
      <c r="B320">
        <v>4</v>
      </c>
      <c r="C320">
        <v>18</v>
      </c>
      <c r="D320">
        <v>5</v>
      </c>
      <c r="E320">
        <v>42</v>
      </c>
      <c r="F320" t="b">
        <v>0</v>
      </c>
    </row>
    <row r="321" spans="1:6" x14ac:dyDescent="0.35">
      <c r="A321">
        <v>1383</v>
      </c>
      <c r="B321">
        <v>10</v>
      </c>
      <c r="C321">
        <v>18</v>
      </c>
      <c r="D321">
        <v>6</v>
      </c>
      <c r="E321">
        <v>42</v>
      </c>
      <c r="F321" t="b">
        <v>0</v>
      </c>
    </row>
    <row r="322" spans="1:6" x14ac:dyDescent="0.35">
      <c r="A322">
        <v>1384</v>
      </c>
      <c r="B322">
        <v>18</v>
      </c>
      <c r="C322">
        <v>18</v>
      </c>
      <c r="D322">
        <v>7</v>
      </c>
      <c r="E322">
        <v>40</v>
      </c>
      <c r="F322" t="b">
        <v>0</v>
      </c>
    </row>
    <row r="323" spans="1:6" x14ac:dyDescent="0.35">
      <c r="A323">
        <v>1385</v>
      </c>
      <c r="B323">
        <v>16</v>
      </c>
      <c r="C323">
        <v>18</v>
      </c>
      <c r="D323">
        <v>8</v>
      </c>
      <c r="E323">
        <v>40</v>
      </c>
      <c r="F323" t="b">
        <v>0</v>
      </c>
    </row>
    <row r="324" spans="1:6" x14ac:dyDescent="0.35">
      <c r="A324">
        <v>1386</v>
      </c>
      <c r="B324">
        <v>2</v>
      </c>
      <c r="C324">
        <v>18</v>
      </c>
      <c r="D324">
        <v>9</v>
      </c>
      <c r="E324">
        <v>40</v>
      </c>
      <c r="F324" t="b">
        <v>0</v>
      </c>
    </row>
    <row r="325" spans="1:6" x14ac:dyDescent="0.35">
      <c r="A325">
        <v>1387</v>
      </c>
      <c r="B325">
        <v>12</v>
      </c>
      <c r="C325">
        <v>18</v>
      </c>
      <c r="D325">
        <v>10</v>
      </c>
      <c r="E325">
        <v>36</v>
      </c>
      <c r="F325" t="b">
        <v>0</v>
      </c>
    </row>
    <row r="326" spans="1:6" x14ac:dyDescent="0.35">
      <c r="A326">
        <v>1388</v>
      </c>
      <c r="B326">
        <v>17</v>
      </c>
      <c r="C326">
        <v>18</v>
      </c>
      <c r="D326">
        <v>11</v>
      </c>
      <c r="E326">
        <v>36</v>
      </c>
      <c r="F326" t="b">
        <v>0</v>
      </c>
    </row>
    <row r="327" spans="1:6" x14ac:dyDescent="0.35">
      <c r="A327">
        <v>1389</v>
      </c>
      <c r="B327">
        <v>8</v>
      </c>
      <c r="C327">
        <v>18</v>
      </c>
      <c r="D327">
        <v>12</v>
      </c>
      <c r="E327">
        <v>36</v>
      </c>
      <c r="F327" t="b">
        <v>0</v>
      </c>
    </row>
    <row r="328" spans="1:6" x14ac:dyDescent="0.35">
      <c r="A328">
        <v>1390</v>
      </c>
      <c r="B328">
        <v>13</v>
      </c>
      <c r="C328">
        <v>18</v>
      </c>
      <c r="D328">
        <v>13</v>
      </c>
      <c r="E328">
        <v>36</v>
      </c>
      <c r="F328" t="b">
        <v>0</v>
      </c>
    </row>
    <row r="329" spans="1:6" x14ac:dyDescent="0.35">
      <c r="A329">
        <v>1391</v>
      </c>
      <c r="B329">
        <v>1</v>
      </c>
      <c r="C329">
        <v>18</v>
      </c>
      <c r="D329">
        <v>14</v>
      </c>
      <c r="E329">
        <v>26</v>
      </c>
      <c r="F329" t="b">
        <v>0</v>
      </c>
    </row>
    <row r="330" spans="1:6" x14ac:dyDescent="0.35">
      <c r="A330">
        <v>1392</v>
      </c>
      <c r="B330">
        <v>14</v>
      </c>
      <c r="C330">
        <v>18</v>
      </c>
      <c r="D330">
        <v>15</v>
      </c>
      <c r="E330">
        <v>24</v>
      </c>
      <c r="F330" t="b">
        <v>0</v>
      </c>
    </row>
    <row r="331" spans="1:6" x14ac:dyDescent="0.35">
      <c r="A331">
        <v>1393</v>
      </c>
      <c r="B331">
        <v>3</v>
      </c>
      <c r="C331">
        <v>18</v>
      </c>
      <c r="D331">
        <v>16</v>
      </c>
      <c r="E331">
        <v>12</v>
      </c>
      <c r="F331" t="b">
        <v>0</v>
      </c>
    </row>
    <row r="332" spans="1:6" x14ac:dyDescent="0.35">
      <c r="A332">
        <v>1394</v>
      </c>
      <c r="B332">
        <v>15</v>
      </c>
      <c r="C332">
        <v>18</v>
      </c>
      <c r="D332">
        <v>17</v>
      </c>
      <c r="E332">
        <v>8</v>
      </c>
      <c r="F332" t="b">
        <v>0</v>
      </c>
    </row>
    <row r="333" spans="1:6" x14ac:dyDescent="0.35">
      <c r="A333">
        <v>1395</v>
      </c>
      <c r="B333">
        <v>11</v>
      </c>
      <c r="C333">
        <v>18</v>
      </c>
      <c r="D333">
        <v>18</v>
      </c>
      <c r="E333">
        <v>8</v>
      </c>
      <c r="F333" t="b">
        <v>0</v>
      </c>
    </row>
    <row r="334" spans="1:6" x14ac:dyDescent="0.35">
      <c r="A334">
        <v>1396</v>
      </c>
      <c r="B334">
        <v>6</v>
      </c>
      <c r="C334">
        <v>19</v>
      </c>
      <c r="D334">
        <v>1</v>
      </c>
      <c r="E334">
        <v>56</v>
      </c>
      <c r="F334" t="b">
        <v>0</v>
      </c>
    </row>
    <row r="335" spans="1:6" x14ac:dyDescent="0.35">
      <c r="A335">
        <v>1397</v>
      </c>
      <c r="B335">
        <v>9</v>
      </c>
      <c r="C335">
        <v>19</v>
      </c>
      <c r="D335">
        <v>2</v>
      </c>
      <c r="E335">
        <v>48</v>
      </c>
      <c r="F335" t="b">
        <v>0</v>
      </c>
    </row>
    <row r="336" spans="1:6" x14ac:dyDescent="0.35">
      <c r="A336">
        <v>1398</v>
      </c>
      <c r="B336">
        <v>5</v>
      </c>
      <c r="C336">
        <v>19</v>
      </c>
      <c r="D336">
        <v>3</v>
      </c>
      <c r="E336">
        <v>46</v>
      </c>
      <c r="F336" t="b">
        <v>0</v>
      </c>
    </row>
    <row r="337" spans="1:6" x14ac:dyDescent="0.35">
      <c r="A337">
        <v>1399</v>
      </c>
      <c r="B337">
        <v>4</v>
      </c>
      <c r="C337">
        <v>19</v>
      </c>
      <c r="D337">
        <v>4</v>
      </c>
      <c r="E337">
        <v>46</v>
      </c>
      <c r="F337" t="b">
        <v>0</v>
      </c>
    </row>
    <row r="338" spans="1:6" x14ac:dyDescent="0.35">
      <c r="A338">
        <v>1400</v>
      </c>
      <c r="B338">
        <v>18</v>
      </c>
      <c r="C338">
        <v>19</v>
      </c>
      <c r="D338">
        <v>5</v>
      </c>
      <c r="E338">
        <v>44</v>
      </c>
      <c r="F338" t="b">
        <v>0</v>
      </c>
    </row>
    <row r="339" spans="1:6" x14ac:dyDescent="0.35">
      <c r="A339">
        <v>1401</v>
      </c>
      <c r="B339">
        <v>7</v>
      </c>
      <c r="C339">
        <v>19</v>
      </c>
      <c r="D339">
        <v>6</v>
      </c>
      <c r="E339">
        <v>44</v>
      </c>
      <c r="F339" t="b">
        <v>0</v>
      </c>
    </row>
    <row r="340" spans="1:6" x14ac:dyDescent="0.35">
      <c r="A340">
        <v>1402</v>
      </c>
      <c r="B340">
        <v>2</v>
      </c>
      <c r="C340">
        <v>19</v>
      </c>
      <c r="D340">
        <v>7</v>
      </c>
      <c r="E340">
        <v>44</v>
      </c>
      <c r="F340" t="b">
        <v>0</v>
      </c>
    </row>
    <row r="341" spans="1:6" x14ac:dyDescent="0.35">
      <c r="A341">
        <v>1403</v>
      </c>
      <c r="B341">
        <v>10</v>
      </c>
      <c r="C341">
        <v>19</v>
      </c>
      <c r="D341">
        <v>8</v>
      </c>
      <c r="E341">
        <v>42</v>
      </c>
      <c r="F341" t="b">
        <v>0</v>
      </c>
    </row>
    <row r="342" spans="1:6" x14ac:dyDescent="0.35">
      <c r="A342">
        <v>1404</v>
      </c>
      <c r="B342">
        <v>12</v>
      </c>
      <c r="C342">
        <v>19</v>
      </c>
      <c r="D342">
        <v>9</v>
      </c>
      <c r="E342">
        <v>40</v>
      </c>
      <c r="F342" t="b">
        <v>0</v>
      </c>
    </row>
    <row r="343" spans="1:6" x14ac:dyDescent="0.35">
      <c r="A343">
        <v>1405</v>
      </c>
      <c r="B343">
        <v>16</v>
      </c>
      <c r="C343">
        <v>19</v>
      </c>
      <c r="D343">
        <v>10</v>
      </c>
      <c r="E343">
        <v>40</v>
      </c>
      <c r="F343" t="b">
        <v>0</v>
      </c>
    </row>
    <row r="344" spans="1:6" x14ac:dyDescent="0.35">
      <c r="A344">
        <v>1406</v>
      </c>
      <c r="B344">
        <v>13</v>
      </c>
      <c r="C344">
        <v>19</v>
      </c>
      <c r="D344">
        <v>11</v>
      </c>
      <c r="E344">
        <v>40</v>
      </c>
      <c r="F344" t="b">
        <v>0</v>
      </c>
    </row>
    <row r="345" spans="1:6" x14ac:dyDescent="0.35">
      <c r="A345">
        <v>1407</v>
      </c>
      <c r="B345">
        <v>17</v>
      </c>
      <c r="C345">
        <v>19</v>
      </c>
      <c r="D345">
        <v>12</v>
      </c>
      <c r="E345">
        <v>36</v>
      </c>
      <c r="F345" t="b">
        <v>0</v>
      </c>
    </row>
    <row r="346" spans="1:6" x14ac:dyDescent="0.35">
      <c r="A346">
        <v>1408</v>
      </c>
      <c r="B346">
        <v>8</v>
      </c>
      <c r="C346">
        <v>19</v>
      </c>
      <c r="D346">
        <v>13</v>
      </c>
      <c r="E346">
        <v>36</v>
      </c>
      <c r="F346" t="b">
        <v>0</v>
      </c>
    </row>
    <row r="347" spans="1:6" x14ac:dyDescent="0.35">
      <c r="A347">
        <v>1409</v>
      </c>
      <c r="B347">
        <v>1</v>
      </c>
      <c r="C347">
        <v>19</v>
      </c>
      <c r="D347">
        <v>14</v>
      </c>
      <c r="E347">
        <v>30</v>
      </c>
      <c r="F347" t="b">
        <v>0</v>
      </c>
    </row>
    <row r="348" spans="1:6" x14ac:dyDescent="0.35">
      <c r="A348">
        <v>1410</v>
      </c>
      <c r="B348">
        <v>14</v>
      </c>
      <c r="C348">
        <v>19</v>
      </c>
      <c r="D348">
        <v>15</v>
      </c>
      <c r="E348">
        <v>28</v>
      </c>
      <c r="F348" t="b">
        <v>0</v>
      </c>
    </row>
    <row r="349" spans="1:6" x14ac:dyDescent="0.35">
      <c r="A349">
        <v>1411</v>
      </c>
      <c r="B349">
        <v>3</v>
      </c>
      <c r="C349">
        <v>19</v>
      </c>
      <c r="D349">
        <v>16</v>
      </c>
      <c r="E349">
        <v>12</v>
      </c>
      <c r="F349" t="b">
        <v>0</v>
      </c>
    </row>
    <row r="350" spans="1:6" x14ac:dyDescent="0.35">
      <c r="A350">
        <v>1412</v>
      </c>
      <c r="B350">
        <v>15</v>
      </c>
      <c r="C350">
        <v>19</v>
      </c>
      <c r="D350">
        <v>17</v>
      </c>
      <c r="E350">
        <v>8</v>
      </c>
      <c r="F350" t="b">
        <v>0</v>
      </c>
    </row>
    <row r="351" spans="1:6" x14ac:dyDescent="0.35">
      <c r="A351">
        <v>1413</v>
      </c>
      <c r="B351">
        <v>11</v>
      </c>
      <c r="C351">
        <v>19</v>
      </c>
      <c r="D351">
        <v>18</v>
      </c>
      <c r="E351">
        <v>8</v>
      </c>
      <c r="F351" t="b">
        <v>0</v>
      </c>
    </row>
    <row r="352" spans="1:6" x14ac:dyDescent="0.35">
      <c r="A352">
        <v>1414</v>
      </c>
      <c r="B352">
        <v>6</v>
      </c>
      <c r="C352">
        <v>20</v>
      </c>
      <c r="D352">
        <v>1</v>
      </c>
      <c r="E352">
        <v>56</v>
      </c>
      <c r="F352" t="b">
        <v>0</v>
      </c>
    </row>
    <row r="353" spans="1:6" x14ac:dyDescent="0.35">
      <c r="A353">
        <v>1415</v>
      </c>
      <c r="B353">
        <v>5</v>
      </c>
      <c r="C353">
        <v>20</v>
      </c>
      <c r="D353">
        <v>2</v>
      </c>
      <c r="E353">
        <v>50</v>
      </c>
      <c r="F353" t="b">
        <v>0</v>
      </c>
    </row>
    <row r="354" spans="1:6" x14ac:dyDescent="0.35">
      <c r="A354">
        <v>1416</v>
      </c>
      <c r="B354">
        <v>4</v>
      </c>
      <c r="C354">
        <v>20</v>
      </c>
      <c r="D354">
        <v>3</v>
      </c>
      <c r="E354">
        <v>50</v>
      </c>
      <c r="F354" t="b">
        <v>0</v>
      </c>
    </row>
    <row r="355" spans="1:6" x14ac:dyDescent="0.35">
      <c r="A355">
        <v>1417</v>
      </c>
      <c r="B355">
        <v>9</v>
      </c>
      <c r="C355">
        <v>20</v>
      </c>
      <c r="D355">
        <v>4</v>
      </c>
      <c r="E355">
        <v>48</v>
      </c>
      <c r="F355" t="b">
        <v>0</v>
      </c>
    </row>
    <row r="356" spans="1:6" x14ac:dyDescent="0.35">
      <c r="A356">
        <v>1418</v>
      </c>
      <c r="B356">
        <v>18</v>
      </c>
      <c r="C356">
        <v>20</v>
      </c>
      <c r="D356">
        <v>5</v>
      </c>
      <c r="E356">
        <v>48</v>
      </c>
      <c r="F356" t="b">
        <v>0</v>
      </c>
    </row>
    <row r="357" spans="1:6" x14ac:dyDescent="0.35">
      <c r="A357">
        <v>1419</v>
      </c>
      <c r="B357">
        <v>7</v>
      </c>
      <c r="C357">
        <v>20</v>
      </c>
      <c r="D357">
        <v>6</v>
      </c>
      <c r="E357">
        <v>48</v>
      </c>
      <c r="F357" t="b">
        <v>0</v>
      </c>
    </row>
    <row r="358" spans="1:6" x14ac:dyDescent="0.35">
      <c r="A358">
        <v>1420</v>
      </c>
      <c r="B358">
        <v>2</v>
      </c>
      <c r="C358">
        <v>20</v>
      </c>
      <c r="D358">
        <v>7</v>
      </c>
      <c r="E358">
        <v>48</v>
      </c>
      <c r="F358" t="b">
        <v>0</v>
      </c>
    </row>
    <row r="359" spans="1:6" x14ac:dyDescent="0.35">
      <c r="A359">
        <v>1421</v>
      </c>
      <c r="B359">
        <v>12</v>
      </c>
      <c r="C359">
        <v>20</v>
      </c>
      <c r="D359">
        <v>8</v>
      </c>
      <c r="E359">
        <v>44</v>
      </c>
      <c r="F359" t="b">
        <v>0</v>
      </c>
    </row>
    <row r="360" spans="1:6" x14ac:dyDescent="0.35">
      <c r="A360">
        <v>1422</v>
      </c>
      <c r="B360">
        <v>13</v>
      </c>
      <c r="C360">
        <v>20</v>
      </c>
      <c r="D360">
        <v>9</v>
      </c>
      <c r="E360">
        <v>44</v>
      </c>
      <c r="F360" t="b">
        <v>0</v>
      </c>
    </row>
    <row r="361" spans="1:6" x14ac:dyDescent="0.35">
      <c r="A361">
        <v>1423</v>
      </c>
      <c r="B361">
        <v>10</v>
      </c>
      <c r="C361">
        <v>20</v>
      </c>
      <c r="D361">
        <v>10</v>
      </c>
      <c r="E361">
        <v>42</v>
      </c>
      <c r="F361" t="b">
        <v>0</v>
      </c>
    </row>
    <row r="362" spans="1:6" x14ac:dyDescent="0.35">
      <c r="A362">
        <v>1424</v>
      </c>
      <c r="B362">
        <v>16</v>
      </c>
      <c r="C362">
        <v>20</v>
      </c>
      <c r="D362">
        <v>11</v>
      </c>
      <c r="E362">
        <v>40</v>
      </c>
      <c r="F362" t="b">
        <v>0</v>
      </c>
    </row>
    <row r="363" spans="1:6" x14ac:dyDescent="0.35">
      <c r="A363">
        <v>1425</v>
      </c>
      <c r="B363">
        <v>8</v>
      </c>
      <c r="C363">
        <v>20</v>
      </c>
      <c r="D363">
        <v>12</v>
      </c>
      <c r="E363">
        <v>40</v>
      </c>
      <c r="F363" t="b">
        <v>0</v>
      </c>
    </row>
    <row r="364" spans="1:6" x14ac:dyDescent="0.35">
      <c r="A364">
        <v>1426</v>
      </c>
      <c r="B364">
        <v>17</v>
      </c>
      <c r="C364">
        <v>20</v>
      </c>
      <c r="D364">
        <v>13</v>
      </c>
      <c r="E364">
        <v>36</v>
      </c>
      <c r="F364" t="b">
        <v>0</v>
      </c>
    </row>
    <row r="365" spans="1:6" x14ac:dyDescent="0.35">
      <c r="A365">
        <v>1427</v>
      </c>
      <c r="B365">
        <v>14</v>
      </c>
      <c r="C365">
        <v>20</v>
      </c>
      <c r="D365">
        <v>14</v>
      </c>
      <c r="E365">
        <v>32</v>
      </c>
      <c r="F365" t="b">
        <v>0</v>
      </c>
    </row>
    <row r="366" spans="1:6" x14ac:dyDescent="0.35">
      <c r="A366">
        <v>1428</v>
      </c>
      <c r="B366">
        <v>1</v>
      </c>
      <c r="C366">
        <v>20</v>
      </c>
      <c r="D366">
        <v>15</v>
      </c>
      <c r="E366">
        <v>30</v>
      </c>
      <c r="F366" t="b">
        <v>0</v>
      </c>
    </row>
    <row r="367" spans="1:6" x14ac:dyDescent="0.35">
      <c r="A367">
        <v>1429</v>
      </c>
      <c r="B367">
        <v>3</v>
      </c>
      <c r="C367">
        <v>20</v>
      </c>
      <c r="D367">
        <v>16</v>
      </c>
      <c r="E367">
        <v>12</v>
      </c>
      <c r="F367" t="b">
        <v>0</v>
      </c>
    </row>
    <row r="368" spans="1:6" x14ac:dyDescent="0.35">
      <c r="A368">
        <v>1430</v>
      </c>
      <c r="B368">
        <v>15</v>
      </c>
      <c r="C368">
        <v>20</v>
      </c>
      <c r="D368">
        <v>17</v>
      </c>
      <c r="E368">
        <v>8</v>
      </c>
      <c r="F368" t="b">
        <v>0</v>
      </c>
    </row>
    <row r="369" spans="1:6" x14ac:dyDescent="0.35">
      <c r="A369">
        <v>1431</v>
      </c>
      <c r="B369">
        <v>11</v>
      </c>
      <c r="C369">
        <v>20</v>
      </c>
      <c r="D369">
        <v>18</v>
      </c>
      <c r="E369">
        <v>8</v>
      </c>
      <c r="F369" t="b">
        <v>0</v>
      </c>
    </row>
    <row r="370" spans="1:6" x14ac:dyDescent="0.35">
      <c r="A370">
        <v>1432</v>
      </c>
      <c r="B370">
        <v>6</v>
      </c>
      <c r="C370">
        <v>21</v>
      </c>
      <c r="D370">
        <v>1</v>
      </c>
      <c r="E370">
        <v>56</v>
      </c>
      <c r="F370" t="b">
        <v>0</v>
      </c>
    </row>
    <row r="371" spans="1:6" x14ac:dyDescent="0.35">
      <c r="A371">
        <v>1433</v>
      </c>
      <c r="B371">
        <v>5</v>
      </c>
      <c r="C371">
        <v>21</v>
      </c>
      <c r="D371">
        <v>2</v>
      </c>
      <c r="E371">
        <v>54</v>
      </c>
      <c r="F371" t="b">
        <v>0</v>
      </c>
    </row>
    <row r="372" spans="1:6" x14ac:dyDescent="0.35">
      <c r="A372">
        <v>1434</v>
      </c>
      <c r="B372">
        <v>2</v>
      </c>
      <c r="C372">
        <v>21</v>
      </c>
      <c r="D372">
        <v>3</v>
      </c>
      <c r="E372">
        <v>52</v>
      </c>
      <c r="F372" t="b">
        <v>0</v>
      </c>
    </row>
    <row r="373" spans="1:6" x14ac:dyDescent="0.35">
      <c r="A373">
        <v>1435</v>
      </c>
      <c r="B373">
        <v>18</v>
      </c>
      <c r="C373">
        <v>21</v>
      </c>
      <c r="D373">
        <v>4</v>
      </c>
      <c r="E373">
        <v>52</v>
      </c>
      <c r="F373" t="b">
        <v>0</v>
      </c>
    </row>
    <row r="374" spans="1:6" x14ac:dyDescent="0.35">
      <c r="A374">
        <v>1436</v>
      </c>
      <c r="B374">
        <v>7</v>
      </c>
      <c r="C374">
        <v>21</v>
      </c>
      <c r="D374">
        <v>5</v>
      </c>
      <c r="E374">
        <v>52</v>
      </c>
      <c r="F374" t="b">
        <v>0</v>
      </c>
    </row>
    <row r="375" spans="1:6" x14ac:dyDescent="0.35">
      <c r="A375">
        <v>1437</v>
      </c>
      <c r="B375">
        <v>4</v>
      </c>
      <c r="C375">
        <v>21</v>
      </c>
      <c r="D375">
        <v>6</v>
      </c>
      <c r="E375">
        <v>50</v>
      </c>
      <c r="F375" t="b">
        <v>0</v>
      </c>
    </row>
    <row r="376" spans="1:6" x14ac:dyDescent="0.35">
      <c r="A376">
        <v>1438</v>
      </c>
      <c r="B376">
        <v>12</v>
      </c>
      <c r="C376">
        <v>21</v>
      </c>
      <c r="D376">
        <v>7</v>
      </c>
      <c r="E376">
        <v>48</v>
      </c>
      <c r="F376" t="b">
        <v>0</v>
      </c>
    </row>
    <row r="377" spans="1:6" x14ac:dyDescent="0.35">
      <c r="A377">
        <v>1439</v>
      </c>
      <c r="B377">
        <v>9</v>
      </c>
      <c r="C377">
        <v>21</v>
      </c>
      <c r="D377">
        <v>8</v>
      </c>
      <c r="E377">
        <v>48</v>
      </c>
      <c r="F377" t="b">
        <v>0</v>
      </c>
    </row>
    <row r="378" spans="1:6" x14ac:dyDescent="0.35">
      <c r="A378">
        <v>1440</v>
      </c>
      <c r="B378">
        <v>10</v>
      </c>
      <c r="C378">
        <v>21</v>
      </c>
      <c r="D378">
        <v>9</v>
      </c>
      <c r="E378">
        <v>46</v>
      </c>
      <c r="F378" t="b">
        <v>0</v>
      </c>
    </row>
    <row r="379" spans="1:6" x14ac:dyDescent="0.35">
      <c r="A379">
        <v>1441</v>
      </c>
      <c r="B379">
        <v>13</v>
      </c>
      <c r="C379">
        <v>21</v>
      </c>
      <c r="D379">
        <v>10</v>
      </c>
      <c r="E379">
        <v>44</v>
      </c>
      <c r="F379" t="b">
        <v>0</v>
      </c>
    </row>
    <row r="380" spans="1:6" x14ac:dyDescent="0.35">
      <c r="A380">
        <v>1442</v>
      </c>
      <c r="B380">
        <v>8</v>
      </c>
      <c r="C380">
        <v>21</v>
      </c>
      <c r="D380">
        <v>11</v>
      </c>
      <c r="E380">
        <v>44</v>
      </c>
      <c r="F380" t="b">
        <v>0</v>
      </c>
    </row>
    <row r="381" spans="1:6" x14ac:dyDescent="0.35">
      <c r="A381">
        <v>1443</v>
      </c>
      <c r="B381">
        <v>16</v>
      </c>
      <c r="C381">
        <v>21</v>
      </c>
      <c r="D381">
        <v>12</v>
      </c>
      <c r="E381">
        <v>40</v>
      </c>
      <c r="F381" t="b">
        <v>0</v>
      </c>
    </row>
    <row r="382" spans="1:6" x14ac:dyDescent="0.35">
      <c r="A382">
        <v>1444</v>
      </c>
      <c r="B382">
        <v>17</v>
      </c>
      <c r="C382">
        <v>21</v>
      </c>
      <c r="D382">
        <v>13</v>
      </c>
      <c r="E382">
        <v>36</v>
      </c>
      <c r="F382" t="b">
        <v>0</v>
      </c>
    </row>
    <row r="383" spans="1:6" x14ac:dyDescent="0.35">
      <c r="A383">
        <v>1445</v>
      </c>
      <c r="B383">
        <v>14</v>
      </c>
      <c r="C383">
        <v>21</v>
      </c>
      <c r="D383">
        <v>14</v>
      </c>
      <c r="E383">
        <v>32</v>
      </c>
      <c r="F383" t="b">
        <v>0</v>
      </c>
    </row>
    <row r="384" spans="1:6" x14ac:dyDescent="0.35">
      <c r="A384">
        <v>1446</v>
      </c>
      <c r="B384">
        <v>1</v>
      </c>
      <c r="C384">
        <v>21</v>
      </c>
      <c r="D384">
        <v>15</v>
      </c>
      <c r="E384">
        <v>30</v>
      </c>
      <c r="F384" t="b">
        <v>0</v>
      </c>
    </row>
    <row r="385" spans="1:6" x14ac:dyDescent="0.35">
      <c r="A385">
        <v>1447</v>
      </c>
      <c r="B385">
        <v>3</v>
      </c>
      <c r="C385">
        <v>21</v>
      </c>
      <c r="D385">
        <v>16</v>
      </c>
      <c r="E385">
        <v>16</v>
      </c>
      <c r="F385" t="b">
        <v>0</v>
      </c>
    </row>
    <row r="386" spans="1:6" x14ac:dyDescent="0.35">
      <c r="A386">
        <v>1448</v>
      </c>
      <c r="B386">
        <v>15</v>
      </c>
      <c r="C386">
        <v>21</v>
      </c>
      <c r="D386">
        <v>17</v>
      </c>
      <c r="E386">
        <v>12</v>
      </c>
      <c r="F386" t="b">
        <v>0</v>
      </c>
    </row>
    <row r="387" spans="1:6" x14ac:dyDescent="0.35">
      <c r="A387">
        <v>1449</v>
      </c>
      <c r="B387">
        <v>11</v>
      </c>
      <c r="C387">
        <v>21</v>
      </c>
      <c r="D387">
        <v>18</v>
      </c>
      <c r="E387">
        <v>8</v>
      </c>
      <c r="F387" t="b">
        <v>0</v>
      </c>
    </row>
    <row r="388" spans="1:6" x14ac:dyDescent="0.35">
      <c r="A388">
        <v>1450</v>
      </c>
      <c r="B388">
        <v>6</v>
      </c>
      <c r="C388">
        <v>22</v>
      </c>
      <c r="D388">
        <v>1</v>
      </c>
      <c r="E388">
        <v>60</v>
      </c>
      <c r="F388" t="b">
        <v>1</v>
      </c>
    </row>
    <row r="389" spans="1:6" x14ac:dyDescent="0.35">
      <c r="A389">
        <v>1451</v>
      </c>
      <c r="B389">
        <v>2</v>
      </c>
      <c r="C389">
        <v>22</v>
      </c>
      <c r="D389">
        <v>2</v>
      </c>
      <c r="E389">
        <v>56</v>
      </c>
      <c r="F389" t="b">
        <v>1</v>
      </c>
    </row>
    <row r="390" spans="1:6" x14ac:dyDescent="0.35">
      <c r="A390">
        <v>1452</v>
      </c>
      <c r="B390">
        <v>18</v>
      </c>
      <c r="C390">
        <v>22</v>
      </c>
      <c r="D390">
        <v>3</v>
      </c>
      <c r="E390">
        <v>56</v>
      </c>
      <c r="F390" t="b">
        <v>1</v>
      </c>
    </row>
    <row r="391" spans="1:6" x14ac:dyDescent="0.35">
      <c r="A391">
        <v>1453</v>
      </c>
      <c r="B391">
        <v>7</v>
      </c>
      <c r="C391">
        <v>22</v>
      </c>
      <c r="D391">
        <v>4</v>
      </c>
      <c r="E391">
        <v>56</v>
      </c>
      <c r="F391" t="b">
        <v>1</v>
      </c>
    </row>
    <row r="392" spans="1:6" x14ac:dyDescent="0.35">
      <c r="A392">
        <v>1454</v>
      </c>
      <c r="B392">
        <v>5</v>
      </c>
      <c r="C392">
        <v>22</v>
      </c>
      <c r="D392">
        <v>5</v>
      </c>
      <c r="E392">
        <v>54</v>
      </c>
      <c r="F392" t="b">
        <v>1</v>
      </c>
    </row>
    <row r="393" spans="1:6" x14ac:dyDescent="0.35">
      <c r="A393">
        <v>1455</v>
      </c>
      <c r="B393">
        <v>4</v>
      </c>
      <c r="C393">
        <v>22</v>
      </c>
      <c r="D393">
        <v>6</v>
      </c>
      <c r="E393">
        <v>50</v>
      </c>
      <c r="F393" t="b">
        <v>1</v>
      </c>
    </row>
    <row r="394" spans="1:6" x14ac:dyDescent="0.35">
      <c r="A394">
        <v>1456</v>
      </c>
      <c r="B394">
        <v>12</v>
      </c>
      <c r="C394">
        <v>22</v>
      </c>
      <c r="D394">
        <v>7</v>
      </c>
      <c r="E394">
        <v>48</v>
      </c>
      <c r="F394" t="b">
        <v>1</v>
      </c>
    </row>
    <row r="395" spans="1:6" x14ac:dyDescent="0.35">
      <c r="A395">
        <v>1457</v>
      </c>
      <c r="B395">
        <v>13</v>
      </c>
      <c r="C395">
        <v>22</v>
      </c>
      <c r="D395">
        <v>8</v>
      </c>
      <c r="E395">
        <v>48</v>
      </c>
      <c r="F395" t="b">
        <v>1</v>
      </c>
    </row>
    <row r="396" spans="1:6" x14ac:dyDescent="0.35">
      <c r="A396">
        <v>1458</v>
      </c>
      <c r="B396">
        <v>9</v>
      </c>
      <c r="C396">
        <v>22</v>
      </c>
      <c r="D396">
        <v>9</v>
      </c>
      <c r="E396">
        <v>48</v>
      </c>
      <c r="F396" t="b">
        <v>1</v>
      </c>
    </row>
    <row r="397" spans="1:6" x14ac:dyDescent="0.35">
      <c r="A397">
        <v>1459</v>
      </c>
      <c r="B397">
        <v>10</v>
      </c>
      <c r="C397">
        <v>22</v>
      </c>
      <c r="D397">
        <v>10</v>
      </c>
      <c r="E397">
        <v>46</v>
      </c>
      <c r="F397" t="b">
        <v>1</v>
      </c>
    </row>
    <row r="398" spans="1:6" x14ac:dyDescent="0.35">
      <c r="A398">
        <v>1460</v>
      </c>
      <c r="B398">
        <v>8</v>
      </c>
      <c r="C398">
        <v>22</v>
      </c>
      <c r="D398">
        <v>11</v>
      </c>
      <c r="E398">
        <v>44</v>
      </c>
      <c r="F398" t="b">
        <v>1</v>
      </c>
    </row>
    <row r="399" spans="1:6" x14ac:dyDescent="0.35">
      <c r="A399">
        <v>1461</v>
      </c>
      <c r="B399">
        <v>17</v>
      </c>
      <c r="C399">
        <v>22</v>
      </c>
      <c r="D399">
        <v>12</v>
      </c>
      <c r="E399">
        <v>40</v>
      </c>
      <c r="F399" t="b">
        <v>1</v>
      </c>
    </row>
    <row r="400" spans="1:6" x14ac:dyDescent="0.35">
      <c r="A400">
        <v>1462</v>
      </c>
      <c r="B400">
        <v>16</v>
      </c>
      <c r="C400">
        <v>22</v>
      </c>
      <c r="D400">
        <v>13</v>
      </c>
      <c r="E400">
        <v>40</v>
      </c>
      <c r="F400" t="b">
        <v>1</v>
      </c>
    </row>
    <row r="401" spans="1:6" x14ac:dyDescent="0.35">
      <c r="A401">
        <v>1463</v>
      </c>
      <c r="B401">
        <v>14</v>
      </c>
      <c r="C401">
        <v>22</v>
      </c>
      <c r="D401">
        <v>14</v>
      </c>
      <c r="E401">
        <v>36</v>
      </c>
      <c r="F401" t="b">
        <v>1</v>
      </c>
    </row>
    <row r="402" spans="1:6" x14ac:dyDescent="0.35">
      <c r="A402">
        <v>1464</v>
      </c>
      <c r="B402">
        <v>1</v>
      </c>
      <c r="C402">
        <v>22</v>
      </c>
      <c r="D402">
        <v>15</v>
      </c>
      <c r="E402">
        <v>34</v>
      </c>
      <c r="F402" t="b">
        <v>1</v>
      </c>
    </row>
    <row r="403" spans="1:6" x14ac:dyDescent="0.35">
      <c r="A403">
        <v>1465</v>
      </c>
      <c r="B403">
        <v>3</v>
      </c>
      <c r="C403">
        <v>22</v>
      </c>
      <c r="D403">
        <v>16</v>
      </c>
      <c r="E403">
        <v>20</v>
      </c>
      <c r="F403" t="b">
        <v>1</v>
      </c>
    </row>
    <row r="404" spans="1:6" x14ac:dyDescent="0.35">
      <c r="A404">
        <v>1466</v>
      </c>
      <c r="B404">
        <v>15</v>
      </c>
      <c r="C404">
        <v>22</v>
      </c>
      <c r="D404">
        <v>17</v>
      </c>
      <c r="E404">
        <v>12</v>
      </c>
      <c r="F404" t="b">
        <v>1</v>
      </c>
    </row>
    <row r="405" spans="1:6" x14ac:dyDescent="0.35">
      <c r="A405">
        <v>1467</v>
      </c>
      <c r="B405">
        <v>11</v>
      </c>
      <c r="C405">
        <v>22</v>
      </c>
      <c r="D405">
        <v>18</v>
      </c>
      <c r="E405">
        <v>8</v>
      </c>
      <c r="F40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s D A A B Q S w M E F A A C A A g A G r c L W a o C u h W k A A A A 9 g A A A B I A H A B D b 2 5 m a W c v U G F j a 2 F n Z S 5 4 b W w g o h g A K K A U A A A A A A A A A A A A A A A A A A A A A A A A A A A A h Y 9 N C s I w G E S v U r J v / o o g 5 W u K u L U g i O I 2 x N g G 2 1 S a 1 P R u L j y S V 7 C i V X c u 5 8 1 b z N y v N 8 i H p o 4 u u n O m t R l i m K J I W 9 U e j C 0 z 1 P t j P E e 5 g L V U J 1 n q a J S t S w d 3 y F D l / T k l J I S A Q 4 L b r i S c U k b 2 x W q j K t 1 I 9 J H N f z k 2 1 n l p l U Y C d q 8 x g m O W M D y j H F M g E 4 T C 2 K / A x 7 3 P 9 g f C s q 9 9 3 2 m h b b z Y A p k i k P c H 8 Q B Q S w M E F A A C A A g A G r c L W V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B q 3 C 1 k o i k e 4 D g A A A B E A A A A T A B w A R m 9 y b X V s Y X M v U 2 V j d G l v b j E u b S C i G A A o o B Q A A A A A A A A A A A A A A A A A A A A A A A A A A A A r T k 0 u y c z P U w i G 0 I b W A F B L A Q I t A B Q A A g A I A B q 3 C 1 m q A r o V p A A A A P Y A A A A S A A A A A A A A A A A A A A A A A A A A A A B D b 2 5 m a W c v U G F j a 2 F n Z S 5 4 b W x Q S w E C L Q A U A A I A C A A a t w t Z U 3 I 4 L J s A A A D h A A A A E w A A A A A A A A A A A A A A A A D w A A A A W 0 N v b n R l b n R f V H l w Z X N d L n h t b F B L A Q I t A B Q A A g A I A B q 3 C 1 k o i k e 4 D g A A A B E A A A A T A A A A A A A A A A A A A A A A A N g B A A B G b 3 J t d W x h c y 9 T Z W N 0 a W 9 u M S 5 t U E s F B g A A A A A D A A M A w g A A A D M C A A A A A D 0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+ U H V i b G l j P C 9 X b 3 J r Y m 9 v a 0 d y b 3 V w V H l w Z T 4 8 L 1 B l c m 1 p c 3 N p b 2 5 M a X N 0 P s U B A A A A A A A A o w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2 c r H 1 y 1 e A k q c A 9 C G w g c / 5 A A A A A A C A A A A A A A Q Z g A A A A E A A C A A A A D Z t I 0 z y g o A F O m r b 8 X p Y 4 r h 7 K i u p m g f F G A r l R c z w N K A v A A A A A A O g A A A A A I A A C A A A A C v t 8 9 9 g Z O 0 C u 7 k i Z Y 8 V L 6 / U K I K 0 A 3 q 5 C x w P I e C T U 2 t s F A A A A D u p 4 r A E J W y l Q u B e J k o N u i k s C g T a 8 t R G 3 7 h O l I V i M a W O a v x T o L c Y r 9 8 D s x 7 s y A U p K 6 n U h O a m f T Z W 5 6 n n 3 5 O C M H M 6 o x Q U u 0 B R J z h s v M H v c 7 A x U A A A A D z 8 v 3 1 5 9 A c Y 8 H l v X + k 1 S r g M z s G L f W P i a p t L p / / J B 1 N + W w z l N 3 o e 7 e c s R o b O L 3 R 3 I F 4 T O Y i a q 6 Z l n A I R W z m q M h l < / D a t a M a s h u p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0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1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2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3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4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5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6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7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2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4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5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6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8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9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7" baseType="lpstr">
      <vt:lpstr>Results</vt:lpstr>
      <vt:lpstr>PowerTipping</vt:lpstr>
      <vt:lpstr>GroupResults</vt:lpstr>
      <vt:lpstr>Stats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2024-08-11T10:59:48Z</cp:lastPrinted>
  <dcterms:created xsi:type="dcterms:W3CDTF">2022-04-03T05:03:29Z</dcterms:created>
  <dcterms:modified xsi:type="dcterms:W3CDTF">2024-08-12T07:06:30Z</dcterms:modified>
  <cp:category/>
  <cp:contentStatus/>
</cp:coreProperties>
</file>